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https://shlomi808-my.sharepoint.com/personal/shlomi_shlomocm_co_il/Documents/שולחן העבודה/בקרה צלילה/"/>
    </mc:Choice>
  </mc:AlternateContent>
  <xr:revisionPtr revIDLastSave="529" documentId="8_{762469AD-D461-48CD-88F2-0E1198DE8C10}" xr6:coauthVersionLast="47" xr6:coauthVersionMax="47" xr10:uidLastSave="{69910D07-B87A-4FF6-8F28-FDDCB405881C}"/>
  <bookViews>
    <workbookView xWindow="-109" yWindow="-109" windowWidth="21164" windowHeight="11291" activeTab="1" xr2:uid="{00000000-000D-0000-FFFF-FFFF00000000}"/>
  </bookViews>
  <sheets>
    <sheet name="תנאי סף" sheetId="1" r:id="rId1"/>
    <sheet name="איכות" sheetId="4" r:id="rId2"/>
    <sheet name="שביעות רצון" sheetId="6" r:id="rId3"/>
    <sheet name="ראיון" sheetId="7" r:id="rId4"/>
    <sheet name="מחיר וסיכום" sheetId="5" r:id="rId5"/>
  </sheets>
  <definedNames>
    <definedName name="_Ref179538436" localSheetId="0">'תנאי סף'!#REF!</definedName>
    <definedName name="_Ref296892477" localSheetId="0">'תנאי סף'!#REF!</definedName>
    <definedName name="_Ref297537502" localSheetId="0">'תנאי סף'!#REF!</definedName>
    <definedName name="_Ref299614156" localSheetId="0">'תנאי סף'!#REF!</definedName>
    <definedName name="_Ref370930661" localSheetId="0">'תנאי סף'!$D$9</definedName>
    <definedName name="_Ref373241086" localSheetId="0">'תנאי סף'!#REF!</definedName>
    <definedName name="_Ref381015046" localSheetId="0">'תנאי סף'!#REF!</definedName>
    <definedName name="_Ref397199965" localSheetId="0">'תנאי סף'!$D$10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4" l="1"/>
  <c r="G19" i="4"/>
  <c r="J23" i="4"/>
  <c r="J22" i="4"/>
  <c r="J21" i="4"/>
  <c r="J20" i="4"/>
  <c r="H23" i="4"/>
  <c r="H22" i="4"/>
  <c r="H21" i="4"/>
  <c r="H20" i="4"/>
  <c r="F23" i="4"/>
  <c r="F22" i="4"/>
  <c r="F33" i="7"/>
  <c r="E33" i="7"/>
  <c r="D33" i="7"/>
  <c r="C33" i="7"/>
  <c r="F23" i="7"/>
  <c r="E23" i="7"/>
  <c r="D23" i="7"/>
  <c r="E13" i="7"/>
  <c r="F13" i="7"/>
  <c r="D13" i="7"/>
  <c r="F21" i="4" s="1"/>
  <c r="E4" i="7"/>
  <c r="F4" i="7"/>
  <c r="D4" i="7"/>
  <c r="F20" i="4" s="1"/>
  <c r="C13" i="7"/>
  <c r="C23" i="7"/>
  <c r="C4" i="7"/>
  <c r="C11" i="6"/>
  <c r="I11" i="6"/>
  <c r="H11" i="6"/>
  <c r="G11" i="6"/>
  <c r="F11" i="6"/>
  <c r="F12" i="6" s="1"/>
  <c r="H7" i="4" s="1"/>
  <c r="E11" i="6"/>
  <c r="D11" i="6"/>
  <c r="E19" i="4" l="1"/>
  <c r="H12" i="6"/>
  <c r="J7" i="4" s="1"/>
  <c r="D12" i="6"/>
  <c r="F7" i="4" s="1"/>
  <c r="E5" i="4" s="1"/>
  <c r="G5" i="4"/>
  <c r="I5" i="4"/>
  <c r="E19" i="5" l="1"/>
  <c r="F19" i="5"/>
  <c r="G19" i="5"/>
  <c r="I16" i="4"/>
  <c r="I13" i="4"/>
  <c r="I8" i="4"/>
  <c r="G16" i="4"/>
  <c r="G13" i="4"/>
  <c r="G8" i="4"/>
  <c r="E16" i="4"/>
  <c r="E13" i="4"/>
  <c r="E8" i="4"/>
  <c r="B28" i="5"/>
  <c r="G24" i="4" l="1"/>
  <c r="G25" i="4" s="1"/>
  <c r="I24" i="4"/>
  <c r="I25" i="4" s="1"/>
  <c r="F20" i="5"/>
  <c r="E27" i="5" s="1"/>
  <c r="G20" i="5"/>
  <c r="F27" i="5" s="1"/>
  <c r="E20" i="5"/>
  <c r="D27" i="5" s="1"/>
  <c r="E3" i="4" l="1"/>
  <c r="I3" i="4"/>
  <c r="G3" i="4"/>
  <c r="F3" i="5" l="1"/>
  <c r="E25" i="5" s="1"/>
  <c r="E12" i="7"/>
  <c r="F3" i="6"/>
  <c r="E22" i="7"/>
  <c r="E3" i="7"/>
  <c r="E32" i="7"/>
  <c r="G3" i="5"/>
  <c r="F25" i="5" s="1"/>
  <c r="H3" i="6"/>
  <c r="F3" i="7"/>
  <c r="F32" i="7"/>
  <c r="F22" i="7"/>
  <c r="F12" i="7"/>
  <c r="E3" i="5"/>
  <c r="D25" i="5" s="1"/>
  <c r="D22" i="7"/>
  <c r="D12" i="7"/>
  <c r="D3" i="6"/>
  <c r="D3" i="7"/>
  <c r="D32" i="7"/>
  <c r="F26" i="5"/>
  <c r="F28" i="5" s="1"/>
  <c r="D24" i="4"/>
  <c r="E24" i="4"/>
  <c r="E26" i="5" l="1"/>
  <c r="E28" i="5" s="1"/>
  <c r="E25" i="4" l="1"/>
  <c r="D26" i="5"/>
  <c r="D28" i="5" s="1"/>
  <c r="D29" i="5" l="1"/>
  <c r="F29" i="5"/>
  <c r="E29" i="5"/>
</calcChain>
</file>

<file path=xl/sharedStrings.xml><?xml version="1.0" encoding="utf-8"?>
<sst xmlns="http://schemas.openxmlformats.org/spreadsheetml/2006/main" count="177" uniqueCount="144">
  <si>
    <t>שם המציע:</t>
  </si>
  <si>
    <t>שם איש הקשר:</t>
  </si>
  <si>
    <t>טלפון:</t>
  </si>
  <si>
    <t>מס' סעיף</t>
  </si>
  <si>
    <t>תנאי סף מנהליים</t>
  </si>
  <si>
    <t>המציע</t>
  </si>
  <si>
    <t>ניקוד</t>
  </si>
  <si>
    <t>ציון איכות</t>
  </si>
  <si>
    <t>ציון מחיר</t>
  </si>
  <si>
    <t>סה"כ ציון</t>
  </si>
  <si>
    <t>מס' הצעה:</t>
  </si>
  <si>
    <t>כתובת דוא"ל:</t>
  </si>
  <si>
    <t>המציע עומד בדרישות תקנה 6(א) לתקנות חובת המכרזים, התשנ"ג-1993 ומחזיק בכל האישורים הנדרשים לפי חוק עסקאות גופים ציבוריים, התשל"ו-1976, כשהם תקפים.</t>
  </si>
  <si>
    <t>הגורם הנבדק</t>
  </si>
  <si>
    <t>ח.פ./ת"ז:</t>
  </si>
  <si>
    <t>קריטריון</t>
  </si>
  <si>
    <t>משקל בציון האיכות</t>
  </si>
  <si>
    <t>סה"כ ציון איכות</t>
  </si>
  <si>
    <t>מעבר סף איכות</t>
  </si>
  <si>
    <t>ציון מחיר מנורמל</t>
  </si>
  <si>
    <t>שקלול ציונים סופיים</t>
  </si>
  <si>
    <t>משקל</t>
  </si>
  <si>
    <t>רכיב</t>
  </si>
  <si>
    <t>דירוג המציעים</t>
  </si>
  <si>
    <t>נתון גלם / פירוט</t>
  </si>
  <si>
    <t>סימון</t>
  </si>
  <si>
    <t>סה"כ</t>
  </si>
  <si>
    <t>סה"כ מחיר כולל מע"מ</t>
  </si>
  <si>
    <t>המציע הוא גוף משפטי מאוגד הרשום ברשם רשמי בישראל ו/או עוסק מורשה.</t>
  </si>
  <si>
    <t>תנאי סף מקצועיים למציע</t>
  </si>
  <si>
    <t>מפ"ל מכרז בקרה צלילה</t>
  </si>
  <si>
    <t>רכז הפרויקט</t>
  </si>
  <si>
    <t>הבקרים</t>
  </si>
  <si>
    <t>רופא צלילה</t>
  </si>
  <si>
    <t>אין מניעה, לפי כל דין או הסכם שהמציע צד לו, להשתתפותו במכרז או לאספקת השירותים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</si>
  <si>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על המציע להיות בעל מחזור כספי שנתי ממוצע של 1,000,000 ₪ (מיליון שקלים חדשים) לפחות בשנים 2021, 2022 ו־2023.</t>
  </si>
  <si>
    <t>5.1.1</t>
  </si>
  <si>
    <t>5.1.2</t>
  </si>
  <si>
    <t>5.1.3</t>
  </si>
  <si>
    <t>5.2.1</t>
  </si>
  <si>
    <t>5.2.2</t>
  </si>
  <si>
    <t>5.2.2.1</t>
  </si>
  <si>
    <t>5.2.2.2</t>
  </si>
  <si>
    <t>5.2.2.3</t>
  </si>
  <si>
    <t>5.2.2.4</t>
  </si>
  <si>
    <t>בעל תואר אקדמי ראשון לפחות.</t>
  </si>
  <si>
    <t>מחזיק / החזיק בתעודת הדרכה מטעם ארגון צלילה מוכר בישראל למשך שנתיים לפחות במהלך עשרים השנים האחרונות.</t>
  </si>
  <si>
    <t>בעל ניסיון של שנתיים לפחות במהלך עשר השנים האחרונות הקודמות למועד האחרון להגשת ההצעות בניהול ו/או ריכוז פרויקטים ו/או כתיבה ועריכה של דו"חות מקצועיים.</t>
  </si>
  <si>
    <t>בעל יכולת קריאת מסמכים מקצועיים בשפה האנגלית ברמה גבוהה.</t>
  </si>
  <si>
    <t>תנאי סף מקצועיים לרכז הפרויקט</t>
  </si>
  <si>
    <r>
      <t xml:space="preserve">בקרים </t>
    </r>
    <r>
      <rPr>
        <b/>
        <sz val="12"/>
        <color theme="1"/>
        <rFont val="David"/>
        <family val="2"/>
      </rPr>
      <t>(אחד לאזור הים התיכון ואחד לאזור אילת)</t>
    </r>
  </si>
  <si>
    <t>5.2.3</t>
  </si>
  <si>
    <t>5.2.3.1</t>
  </si>
  <si>
    <t>5.2.3.2</t>
  </si>
  <si>
    <t>5.2.3.3</t>
  </si>
  <si>
    <t>5.2.3.4</t>
  </si>
  <si>
    <t>5.2.3.5</t>
  </si>
  <si>
    <t>5.2.3.6</t>
  </si>
  <si>
    <t>5.2.3.7</t>
  </si>
  <si>
    <t>תנאי סף מקצועיים לבקרים</t>
  </si>
  <si>
    <t>מחזיק / החזיק בתעודת הדרכה מטעם ארגון צלילה מוכר בישראל למשך חמש שנים לפחות במהלך עשרים השנים האחרונות.</t>
  </si>
  <si>
    <t>בעל הסמכה כמדריך מכין בצוות הדרכה / Staff מטעם ארגון צלילה מוכר בישראל.</t>
  </si>
  <si>
    <t>בעל ניסיון בהסמכת 150 צוללים לפחות בישראל, ברמות שונות.</t>
  </si>
  <si>
    <t>רישיון ההדרכה של הבקר לא הוגבל או נשלל על ידי רשות הצלילה הספורטיבית במהלך עשר השנים האחרונות.</t>
  </si>
  <si>
    <r>
      <rPr>
        <b/>
        <sz val="12"/>
        <color theme="1"/>
        <rFont val="David"/>
        <family val="2"/>
      </rPr>
      <t>הבקר המיועד לאזור אילת</t>
    </r>
    <r>
      <rPr>
        <sz val="12"/>
        <color theme="1"/>
        <rFont val="David"/>
        <family val="2"/>
      </rPr>
      <t xml:space="preserve"> יתגורר בעיר אילת וסביבתה כמקום מגורים עיקרי במהלך אספקת השירותים.</t>
    </r>
  </si>
  <si>
    <t>הבקר עומד בדרישות החוק למניעת העסקה של עברייני מין במוסדות מסוימים, תשס"א-2001.</t>
  </si>
  <si>
    <t>5.2.4</t>
  </si>
  <si>
    <t>5.2.4.1</t>
  </si>
  <si>
    <t>5.2.4.2</t>
  </si>
  <si>
    <t>בעל הסמכה בישראל כרופא צלילה בכיר.</t>
  </si>
  <si>
    <t>בעל רישיון רופא ותעודת מומחה מוכרת ע"י משרד הבריאות.</t>
  </si>
  <si>
    <t>תנאי סף מקצועיים לרופא הצלילה</t>
  </si>
  <si>
    <t>9.6.1</t>
  </si>
  <si>
    <t>ניסיון המציע בניהול פרויקטי בקרה</t>
  </si>
  <si>
    <t>9.6.2.1</t>
  </si>
  <si>
    <t>9.6.2.2</t>
  </si>
  <si>
    <t>9.6.1.1</t>
  </si>
  <si>
    <t>9.6.1.2</t>
  </si>
  <si>
    <t>שביעות רצון לקוחות מהמציע</t>
  </si>
  <si>
    <t>9.6.2</t>
  </si>
  <si>
    <t>9.6.2.3</t>
  </si>
  <si>
    <t>9.6.2.4</t>
  </si>
  <si>
    <t>השכלה</t>
  </si>
  <si>
    <t>ניסיון מעבר לתנאי הסף</t>
  </si>
  <si>
    <t>ניסיון בניהול מקצועי של מרכז צלילה</t>
  </si>
  <si>
    <t>הסמכה כמדריך בוחן וניסיון בהסמכת צוללים</t>
  </si>
  <si>
    <t>9.6.3</t>
  </si>
  <si>
    <t>9.6.3.1</t>
  </si>
  <si>
    <t>9.6.3.2</t>
  </si>
  <si>
    <t>ניסיון בניהול מקצועי של מרכז צלילה או ארגון צלילה</t>
  </si>
  <si>
    <t>הסמכות נוספות</t>
  </si>
  <si>
    <t>רופא הצלילה</t>
  </si>
  <si>
    <t>9.6.4</t>
  </si>
  <si>
    <t>9.6.4.1</t>
  </si>
  <si>
    <t>9.6.4.2</t>
  </si>
  <si>
    <t>ניסיון מקצועי במכון רפואה ימית</t>
  </si>
  <si>
    <t>רופא בעל דרגת פרופסורה / חבר סגל</t>
  </si>
  <si>
    <t>9.6.5</t>
  </si>
  <si>
    <t>ראיון</t>
  </si>
  <si>
    <t>התרשמות כללית</t>
  </si>
  <si>
    <t>גמישות והיענות לצרכי הלקוח</t>
  </si>
  <si>
    <t>עמידה בלוחות זמנים</t>
  </si>
  <si>
    <t>ביצוע השירותים לשביעות רצון הלקוח</t>
  </si>
  <si>
    <t>רמת הדוחות / התוצרים שהועברו</t>
  </si>
  <si>
    <t>המציע (8 נק')</t>
  </si>
  <si>
    <t>רכז הפרויקט (12 נק')</t>
  </si>
  <si>
    <t>בקר 1 (8 נק')</t>
  </si>
  <si>
    <t>רמת הבנת המציע את השירותים הנדרשים במכרז</t>
  </si>
  <si>
    <t xml:space="preserve">ניסיון והיכרות עם תחומי בקרה </t>
  </si>
  <si>
    <t xml:space="preserve">תיאור היכולת הארגונית של המציע והתאמתו לאספקת השירותים  </t>
  </si>
  <si>
    <t xml:space="preserve">כלים לשימור צוות העובדים ורווחתם </t>
  </si>
  <si>
    <t xml:space="preserve">מחויבות ומוטיבציה לביצוע השירותים </t>
  </si>
  <si>
    <t xml:space="preserve">ניסיון מקצועי וניהולי בפרויקטים שונים </t>
  </si>
  <si>
    <t xml:space="preserve">היכרות עם תחום הצלילה ורשות הצלילה </t>
  </si>
  <si>
    <t xml:space="preserve">בקיאות בסוגי הבקרות הנדרשות ושיטת העבודה לביצוען </t>
  </si>
  <si>
    <t xml:space="preserve">שליטה בשפה האנגלית וידע בהפעלת אקסל </t>
  </si>
  <si>
    <t xml:space="preserve">התרשמות כללית מהבקרים - ביטחון עצמי, אסרטיביות, יכולת סדר וארגון ביכולת הצגת הדברים, צורת חשיבה, שפה גבוהה, אמביציה והבנת חשיבות הפרויקט </t>
  </si>
  <si>
    <t>ניסיונם המקצועי והיכרותם עם תחום הצלילה</t>
  </si>
  <si>
    <t>בקיאות בסוגי הבקרות הנדרשות ושיטת העבודה לביצוען</t>
  </si>
  <si>
    <t xml:space="preserve">יכולת מתן ייעוץ מקצועי </t>
  </si>
  <si>
    <t>מחויבות ומוטיבציה לביצוע השירותים</t>
  </si>
  <si>
    <t>שליטה בשפה האנגלית</t>
  </si>
  <si>
    <t>התרשמות כללית מהבקרים - ביטחון עצמי, אסרטיביות, יכולת סדר וארגון ביכולת הצגת הדברים, צורת חשיבה, שפה גבוהה, אמביציה והבנת חשיבות הפרויקט</t>
  </si>
  <si>
    <t>בקר 2 (8 נק')</t>
  </si>
  <si>
    <t>בקר 1</t>
  </si>
  <si>
    <t>בקר 2</t>
  </si>
  <si>
    <t>ראו גיליון "שביעות רצון"</t>
  </si>
  <si>
    <t>ראו גיליון "ראיון"</t>
  </si>
  <si>
    <t>ביקורת מרכז צלילה</t>
  </si>
  <si>
    <t>ביקורת מדריך/קורס</t>
  </si>
  <si>
    <t>ביקורת איכות אוויר במרכזי צלילה</t>
  </si>
  <si>
    <t>ביקורת נוהל חירום הכוללת איתור צולל והצלה</t>
  </si>
  <si>
    <t>ביקורת מבחני מדריכים</t>
  </si>
  <si>
    <t>תחקור אירוע / תאונת צלילה – ללא עבירת משמעת</t>
  </si>
  <si>
    <t>תחקור אירוע / תאונת צלילה – חשד לעבירת משמעת</t>
  </si>
  <si>
    <t>תחקור אירוע / תאונת צלילה – תאונה קטלנית</t>
  </si>
  <si>
    <t>תחקור אירוע / תאונת צלילה – תאונה קטלנית בה נדרש תחקיר מתמשך</t>
  </si>
  <si>
    <t>השתלמות מקצועית למדריכי צלילה</t>
  </si>
  <si>
    <t>מפגש ראשי ארגוני הצלילה</t>
  </si>
  <si>
    <t>מפגש מנהלי מרכזי הצלילה</t>
  </si>
  <si>
    <t>שירותי רישוי</t>
  </si>
  <si>
    <t>מפגש ייעוץ ליועצי/מומחי צלילה</t>
  </si>
  <si>
    <t>ייעוץ רפואי</t>
  </si>
  <si>
    <t>כמות לחישוב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</si>
</sst>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0"/>
      <color theme="1"/>
      <name val="David"/>
      <family val="2"/>
      <charset val="177"/>
    </font>
    <font>
      <sz val="12"/>
      <name val="Arial"/>
      <family val="2"/>
    </font>
    <font>
      <b/>
      <sz val="11"/>
      <name val="Arial"/>
      <family val="2"/>
    </font>
    <font>
      <b/>
      <sz val="13"/>
      <color theme="1"/>
      <name val="Arial"/>
      <family val="2"/>
      <scheme val="minor"/>
    </font>
    <font>
      <b/>
      <sz val="13"/>
      <color theme="1"/>
      <name val="David"/>
      <family val="2"/>
      <charset val="177"/>
    </font>
    <font>
      <sz val="13"/>
      <color theme="1"/>
      <name val="Arial"/>
      <family val="2"/>
      <charset val="177"/>
      <scheme val="minor"/>
    </font>
    <font>
      <sz val="13"/>
      <color theme="1"/>
      <name val="Arial"/>
      <family val="2"/>
      <scheme val="minor"/>
    </font>
    <font>
      <b/>
      <sz val="13"/>
      <color theme="0"/>
      <name val="Arial"/>
      <family val="2"/>
      <scheme val="minor"/>
    </font>
  </fonts>
  <fills count="22">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7" tint="0.59999389629810485"/>
        <bgColor indexed="64"/>
      </patternFill>
    </fill>
  </fills>
  <borders count="46">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style="thin">
        <color indexed="64"/>
      </top>
      <bottom/>
      <diagonal/>
    </border>
    <border>
      <left style="medium">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230">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5"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9" xfId="0" applyFont="1" applyFill="1" applyBorder="1" applyAlignment="1" applyProtection="1">
      <alignment horizontal="center" vertical="center" wrapText="1"/>
      <protection locked="0"/>
    </xf>
    <xf numFmtId="0" fontId="4" fillId="5" borderId="17" xfId="0" applyFont="1" applyFill="1" applyBorder="1" applyAlignment="1" applyProtection="1">
      <alignment horizontal="right" vertical="center" wrapText="1" readingOrder="2"/>
      <protection hidden="1"/>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4" borderId="11" xfId="0" applyFont="1" applyFill="1" applyBorder="1" applyAlignment="1" applyProtection="1">
      <alignment horizontal="center" vertical="center" wrapText="1"/>
      <protection hidden="1"/>
    </xf>
    <xf numFmtId="0" fontId="3" fillId="14" borderId="11" xfId="0" applyFont="1" applyFill="1" applyBorder="1" applyAlignment="1" applyProtection="1">
      <alignment horizontal="center" vertical="center" wrapText="1" readingOrder="2"/>
      <protection hidden="1"/>
    </xf>
    <xf numFmtId="0" fontId="3" fillId="14" borderId="11" xfId="0" applyFont="1" applyFill="1" applyBorder="1" applyAlignment="1" applyProtection="1">
      <alignment horizontal="center" vertical="center" wrapText="1"/>
      <protection locked="0"/>
    </xf>
    <xf numFmtId="49" fontId="3" fillId="14" borderId="11" xfId="0" applyNumberFormat="1" applyFont="1" applyFill="1" applyBorder="1" applyAlignment="1" applyProtection="1">
      <alignment horizontal="center" vertical="center" wrapText="1"/>
      <protection locked="0"/>
    </xf>
    <xf numFmtId="0" fontId="3" fillId="14" borderId="13" xfId="0" applyFont="1" applyFill="1" applyBorder="1" applyAlignment="1" applyProtection="1">
      <alignment horizontal="center" vertical="center" wrapText="1"/>
      <protection hidden="1"/>
    </xf>
    <xf numFmtId="0" fontId="1" fillId="14" borderId="13" xfId="1" applyFill="1" applyBorder="1" applyAlignment="1" applyProtection="1">
      <alignment horizontal="center" vertical="center" wrapText="1"/>
      <protection locked="0"/>
    </xf>
    <xf numFmtId="0" fontId="3" fillId="14" borderId="32" xfId="0" applyFont="1" applyFill="1" applyBorder="1" applyAlignment="1" applyProtection="1">
      <alignment horizontal="center" wrapText="1"/>
      <protection hidden="1"/>
    </xf>
    <xf numFmtId="0" fontId="3" fillId="14" borderId="14" xfId="0" applyFont="1" applyFill="1" applyBorder="1" applyAlignment="1" applyProtection="1">
      <alignment horizontal="center" vertical="center" wrapText="1"/>
      <protection hidden="1"/>
    </xf>
    <xf numFmtId="0" fontId="3" fillId="14" borderId="15" xfId="0"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4" fillId="3" borderId="32"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readingOrder="2"/>
      <protection locked="0"/>
    </xf>
    <xf numFmtId="0" fontId="4" fillId="3" borderId="33"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readingOrder="2"/>
      <protection locked="0"/>
    </xf>
    <xf numFmtId="0" fontId="14" fillId="15" borderId="26" xfId="0" applyFont="1" applyFill="1" applyBorder="1" applyAlignment="1" applyProtection="1">
      <alignment horizontal="center" vertical="center" wrapText="1" readingOrder="2"/>
      <protection locked="0" hidden="1"/>
    </xf>
    <xf numFmtId="9" fontId="15" fillId="9" borderId="5" xfId="2" applyFont="1" applyFill="1" applyBorder="1" applyAlignment="1" applyProtection="1">
      <alignment horizontal="center" vertical="center" wrapText="1" readingOrder="2"/>
      <protection hidden="1"/>
    </xf>
    <xf numFmtId="0" fontId="16" fillId="10" borderId="7" xfId="0" applyFont="1" applyFill="1" applyBorder="1" applyAlignment="1" applyProtection="1">
      <alignment horizontal="center" vertical="center" wrapText="1" readingOrder="2"/>
      <protection hidden="1"/>
    </xf>
    <xf numFmtId="0" fontId="12" fillId="6" borderId="29" xfId="0" applyFont="1" applyFill="1" applyBorder="1" applyAlignment="1" applyProtection="1">
      <alignment horizontal="center" vertical="center" wrapText="1" readingOrder="2"/>
      <protection hidden="1"/>
    </xf>
    <xf numFmtId="0" fontId="12" fillId="6" borderId="33" xfId="0" applyFont="1" applyFill="1" applyBorder="1" applyAlignment="1" applyProtection="1">
      <alignment horizontal="center" vertical="center" wrapText="1" readingOrder="2"/>
      <protection hidden="1"/>
    </xf>
    <xf numFmtId="0" fontId="14" fillId="8" borderId="9" xfId="0" applyFont="1" applyFill="1" applyBorder="1" applyAlignment="1" applyProtection="1">
      <alignment vertical="center" wrapText="1" readingOrder="2"/>
      <protection hidden="1"/>
    </xf>
    <xf numFmtId="9" fontId="14" fillId="16" borderId="36" xfId="2"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10" fillId="0" borderId="0" xfId="0" applyFont="1"/>
    <xf numFmtId="49" fontId="4" fillId="5" borderId="11" xfId="0" applyNumberFormat="1" applyFont="1" applyFill="1" applyBorder="1" applyAlignment="1" applyProtection="1">
      <alignment horizontal="center" vertical="center" readingOrder="2"/>
      <protection hidden="1"/>
    </xf>
    <xf numFmtId="49" fontId="4" fillId="5" borderId="13" xfId="0" applyNumberFormat="1" applyFont="1" applyFill="1" applyBorder="1" applyAlignment="1" applyProtection="1">
      <alignment horizontal="center" vertical="center" readingOrder="2"/>
      <protection hidden="1"/>
    </xf>
    <xf numFmtId="49" fontId="4" fillId="5" borderId="30" xfId="0" applyNumberFormat="1" applyFont="1" applyFill="1" applyBorder="1" applyAlignment="1" applyProtection="1">
      <alignment horizontal="center" vertical="center" readingOrder="2"/>
      <protection hidden="1"/>
    </xf>
    <xf numFmtId="0" fontId="4" fillId="3" borderId="27" xfId="0" applyFont="1" applyFill="1" applyBorder="1" applyAlignment="1" applyProtection="1">
      <alignment horizontal="center" vertical="center" wrapText="1" readingOrder="2"/>
      <protection locked="0"/>
    </xf>
    <xf numFmtId="0" fontId="5" fillId="3" borderId="31" xfId="0" applyFont="1" applyFill="1" applyBorder="1" applyAlignment="1" applyProtection="1">
      <alignment horizontal="center" vertical="center" wrapText="1" readingOrder="2"/>
      <protection locked="0"/>
    </xf>
    <xf numFmtId="0" fontId="15" fillId="9" borderId="4" xfId="0" applyFont="1" applyFill="1" applyBorder="1" applyAlignment="1" applyProtection="1">
      <alignment horizontal="center" vertical="center" wrapText="1" readingOrder="2"/>
      <protection hidden="1"/>
    </xf>
    <xf numFmtId="2" fontId="15" fillId="9" borderId="21" xfId="0" applyNumberFormat="1" applyFont="1" applyFill="1" applyBorder="1" applyAlignment="1" applyProtection="1">
      <alignment horizontal="center" vertical="center" wrapText="1" readingOrder="2"/>
      <protection hidden="1"/>
    </xf>
    <xf numFmtId="0" fontId="23" fillId="7" borderId="11" xfId="0" applyFont="1" applyFill="1" applyBorder="1" applyAlignment="1" applyProtection="1">
      <alignment horizontal="right" vertical="center" wrapText="1" readingOrder="2"/>
      <protection hidden="1"/>
    </xf>
    <xf numFmtId="0" fontId="23" fillId="7" borderId="13" xfId="0" applyFont="1" applyFill="1" applyBorder="1" applyAlignment="1" applyProtection="1">
      <alignment horizontal="right" vertical="center" wrapText="1" readingOrder="2"/>
      <protection hidden="1"/>
    </xf>
    <xf numFmtId="14" fontId="23" fillId="7" borderId="28" xfId="0" applyNumberFormat="1" applyFont="1" applyFill="1" applyBorder="1" applyAlignment="1" applyProtection="1">
      <alignment horizontal="center" vertical="center" wrapText="1" readingOrder="2"/>
      <protection hidden="1"/>
    </xf>
    <xf numFmtId="14" fontId="23" fillId="7" borderId="24" xfId="0" applyNumberFormat="1" applyFont="1" applyFill="1" applyBorder="1" applyAlignment="1" applyProtection="1">
      <alignment horizontal="center" vertical="center" wrapText="1" readingOrder="2"/>
      <protection hidden="1"/>
    </xf>
    <xf numFmtId="9" fontId="23" fillId="7" borderId="39" xfId="0" applyNumberFormat="1" applyFont="1" applyFill="1" applyBorder="1" applyAlignment="1" applyProtection="1">
      <alignment horizontal="center" vertical="center" wrapText="1" readingOrder="2"/>
      <protection hidden="1"/>
    </xf>
    <xf numFmtId="9" fontId="23" fillId="7" borderId="40" xfId="0" applyNumberFormat="1" applyFont="1" applyFill="1" applyBorder="1" applyAlignment="1" applyProtection="1">
      <alignment horizontal="center" vertical="center" wrapText="1" readingOrder="2"/>
      <protection hidden="1"/>
    </xf>
    <xf numFmtId="1" fontId="12" fillId="7" borderId="23" xfId="2" applyNumberFormat="1" applyFont="1" applyFill="1" applyBorder="1" applyAlignment="1" applyProtection="1">
      <alignment horizontal="center" vertical="center" wrapText="1" readingOrder="1"/>
      <protection locked="0" hidden="1"/>
    </xf>
    <xf numFmtId="1" fontId="12" fillId="7" borderId="37" xfId="2" applyNumberFormat="1" applyFont="1" applyFill="1" applyBorder="1" applyAlignment="1" applyProtection="1">
      <alignment horizontal="center" vertical="center" wrapText="1" readingOrder="1"/>
      <protection locked="0" hidden="1"/>
    </xf>
    <xf numFmtId="1" fontId="24" fillId="7" borderId="26" xfId="2" applyNumberFormat="1" applyFont="1" applyFill="1" applyBorder="1" applyAlignment="1" applyProtection="1">
      <alignment horizontal="center" vertical="center" wrapText="1" readingOrder="1"/>
      <protection locked="0" hidden="1"/>
    </xf>
    <xf numFmtId="1" fontId="24" fillId="7" borderId="23" xfId="2" applyNumberFormat="1" applyFont="1" applyFill="1" applyBorder="1" applyAlignment="1" applyProtection="1">
      <alignment horizontal="center" vertical="center" wrapText="1" readingOrder="1"/>
      <protection locked="0" hidden="1"/>
    </xf>
    <xf numFmtId="1" fontId="24" fillId="7" borderId="38" xfId="2" applyNumberFormat="1" applyFont="1" applyFill="1" applyBorder="1" applyAlignment="1" applyProtection="1">
      <alignment horizontal="center" vertical="center" wrapText="1" readingOrder="1"/>
      <protection locked="0" hidden="1"/>
    </xf>
    <xf numFmtId="1" fontId="24" fillId="7" borderId="37" xfId="2" applyNumberFormat="1" applyFont="1" applyFill="1" applyBorder="1" applyAlignment="1" applyProtection="1">
      <alignment horizontal="center" vertical="center" wrapText="1" readingOrder="1"/>
      <protection locked="0" hidden="1"/>
    </xf>
    <xf numFmtId="1" fontId="12" fillId="7" borderId="26" xfId="0" applyNumberFormat="1" applyFont="1" applyFill="1" applyBorder="1" applyAlignment="1" applyProtection="1">
      <alignment horizontal="center" vertical="center" wrapText="1" readingOrder="2"/>
      <protection hidden="1"/>
    </xf>
    <xf numFmtId="1" fontId="12" fillId="7" borderId="38" xfId="0" applyNumberFormat="1" applyFont="1" applyFill="1" applyBorder="1" applyAlignment="1" applyProtection="1">
      <alignment horizontal="center" vertical="center" wrapText="1" readingOrder="2"/>
      <protection hidden="1"/>
    </xf>
    <xf numFmtId="1" fontId="12" fillId="7" borderId="34" xfId="2" applyNumberFormat="1" applyFont="1" applyFill="1" applyBorder="1" applyAlignment="1" applyProtection="1">
      <alignment horizontal="center" vertical="center" wrapText="1" readingOrder="1"/>
      <protection locked="0" hidden="1"/>
    </xf>
    <xf numFmtId="1" fontId="24" fillId="7" borderId="34" xfId="2" applyNumberFormat="1" applyFont="1" applyFill="1" applyBorder="1" applyAlignment="1" applyProtection="1">
      <alignment horizontal="center" vertical="center" wrapText="1" readingOrder="1"/>
      <protection locked="0" hidden="1"/>
    </xf>
    <xf numFmtId="0" fontId="21" fillId="18" borderId="31" xfId="0" applyFont="1" applyFill="1" applyBorder="1" applyAlignment="1" applyProtection="1">
      <alignment horizontal="center" vertical="center"/>
      <protection hidden="1"/>
    </xf>
    <xf numFmtId="0" fontId="3" fillId="14" borderId="13" xfId="0" applyFont="1" applyFill="1" applyBorder="1" applyAlignment="1" applyProtection="1">
      <alignment horizontal="center"/>
      <protection hidden="1"/>
    </xf>
    <xf numFmtId="0" fontId="4" fillId="5" borderId="24" xfId="0" applyFont="1" applyFill="1" applyBorder="1" applyAlignment="1" applyProtection="1">
      <alignment horizontal="right" vertical="center" wrapText="1" readingOrder="2"/>
      <protection hidden="1"/>
    </xf>
    <xf numFmtId="49" fontId="4" fillId="5" borderId="6" xfId="0" applyNumberFormat="1" applyFont="1" applyFill="1" applyBorder="1" applyAlignment="1" applyProtection="1">
      <alignment horizontal="center" vertical="center" readingOrder="2"/>
      <protection hidden="1"/>
    </xf>
    <xf numFmtId="0" fontId="4" fillId="3" borderId="24" xfId="0" applyFont="1" applyFill="1" applyBorder="1" applyAlignment="1" applyProtection="1">
      <alignment horizontal="center" vertical="center" wrapText="1" readingOrder="2"/>
      <protection locked="0"/>
    </xf>
    <xf numFmtId="0" fontId="5" fillId="3" borderId="13" xfId="0" applyFont="1" applyFill="1" applyBorder="1" applyAlignment="1" applyProtection="1">
      <alignment horizontal="center" vertical="center" wrapText="1" readingOrder="2"/>
      <protection locked="0"/>
    </xf>
    <xf numFmtId="0" fontId="26" fillId="17" borderId="19" xfId="0" applyFont="1" applyFill="1" applyBorder="1" applyAlignment="1" applyProtection="1">
      <alignment horizontal="center" vertical="center" readingOrder="2"/>
      <protection hidden="1"/>
    </xf>
    <xf numFmtId="0" fontId="26" fillId="17" borderId="14" xfId="0" applyFont="1" applyFill="1" applyBorder="1" applyAlignment="1" applyProtection="1">
      <alignment horizontal="center" vertical="center" readingOrder="2"/>
      <protection hidden="1"/>
    </xf>
    <xf numFmtId="0" fontId="26" fillId="17" borderId="15" xfId="0" applyFont="1" applyFill="1" applyBorder="1" applyAlignment="1" applyProtection="1">
      <alignment horizontal="center" vertical="center" readingOrder="2"/>
      <protection hidden="1"/>
    </xf>
    <xf numFmtId="0" fontId="25" fillId="17" borderId="25" xfId="0" applyFont="1" applyFill="1" applyBorder="1" applyAlignment="1" applyProtection="1">
      <alignment horizontal="center"/>
      <protection hidden="1"/>
    </xf>
    <xf numFmtId="0" fontId="25" fillId="17" borderId="34" xfId="0" applyFont="1" applyFill="1" applyBorder="1" applyProtection="1">
      <protection hidden="1"/>
    </xf>
    <xf numFmtId="0" fontId="26" fillId="17" borderId="36" xfId="0" applyFont="1" applyFill="1" applyBorder="1" applyAlignment="1" applyProtection="1">
      <alignment horizontal="center" vertical="center" wrapText="1"/>
      <protection hidden="1"/>
    </xf>
    <xf numFmtId="0" fontId="26" fillId="17" borderId="9" xfId="0" applyFont="1" applyFill="1" applyBorder="1" applyAlignment="1" applyProtection="1">
      <alignment horizontal="center" vertical="center" wrapText="1"/>
      <protection hidden="1"/>
    </xf>
    <xf numFmtId="0" fontId="26" fillId="17" borderId="30" xfId="0" applyFont="1" applyFill="1" applyBorder="1" applyAlignment="1" applyProtection="1">
      <alignment horizontal="center" vertical="center" wrapText="1"/>
      <protection hidden="1"/>
    </xf>
    <xf numFmtId="9" fontId="27" fillId="4" borderId="26" xfId="0" applyNumberFormat="1" applyFont="1" applyFill="1" applyBorder="1" applyAlignment="1" applyProtection="1">
      <alignment horizontal="center"/>
      <protection hidden="1"/>
    </xf>
    <xf numFmtId="0" fontId="28" fillId="4" borderId="23" xfId="0" applyFont="1" applyFill="1" applyBorder="1" applyProtection="1">
      <protection hidden="1"/>
    </xf>
    <xf numFmtId="2" fontId="28" fillId="4" borderId="39" xfId="0" applyNumberFormat="1" applyFont="1" applyFill="1" applyBorder="1" applyAlignment="1" applyProtection="1">
      <alignment horizontal="center" vertical="center"/>
      <protection hidden="1"/>
    </xf>
    <xf numFmtId="2" fontId="28" fillId="4" borderId="11" xfId="0" applyNumberFormat="1" applyFont="1" applyFill="1" applyBorder="1" applyAlignment="1" applyProtection="1">
      <alignment horizontal="center" vertical="center"/>
      <protection hidden="1"/>
    </xf>
    <xf numFmtId="2" fontId="28" fillId="4" borderId="12" xfId="0" applyNumberFormat="1" applyFont="1" applyFill="1" applyBorder="1" applyAlignment="1" applyProtection="1">
      <alignment horizontal="center" vertical="center"/>
      <protection hidden="1"/>
    </xf>
    <xf numFmtId="9" fontId="29" fillId="13" borderId="26" xfId="0" applyNumberFormat="1" applyFont="1" applyFill="1" applyBorder="1" applyAlignment="1" applyProtection="1">
      <alignment horizontal="center" vertical="center"/>
      <protection hidden="1"/>
    </xf>
    <xf numFmtId="0" fontId="29" fillId="13" borderId="23" xfId="0" applyFont="1" applyFill="1" applyBorder="1" applyAlignment="1" applyProtection="1">
      <alignment vertical="center"/>
      <protection hidden="1"/>
    </xf>
    <xf numFmtId="2" fontId="29" fillId="13" borderId="39" xfId="0" applyNumberFormat="1" applyFont="1" applyFill="1" applyBorder="1" applyAlignment="1" applyProtection="1">
      <alignment horizontal="center" vertical="center"/>
      <protection hidden="1"/>
    </xf>
    <xf numFmtId="2" fontId="29" fillId="13" borderId="11" xfId="0" applyNumberFormat="1" applyFont="1" applyFill="1" applyBorder="1" applyAlignment="1" applyProtection="1">
      <alignment horizontal="center" vertical="center"/>
      <protection hidden="1"/>
    </xf>
    <xf numFmtId="2" fontId="29" fillId="13" borderId="12" xfId="0" applyNumberFormat="1" applyFont="1" applyFill="1" applyBorder="1" applyAlignment="1" applyProtection="1">
      <alignment horizontal="center" vertical="center"/>
      <protection hidden="1"/>
    </xf>
    <xf numFmtId="0" fontId="25" fillId="11" borderId="32" xfId="0" applyFont="1" applyFill="1" applyBorder="1" applyAlignment="1" applyProtection="1">
      <alignment horizontal="center" vertical="center"/>
      <protection hidden="1"/>
    </xf>
    <xf numFmtId="0" fontId="25" fillId="11" borderId="40" xfId="0" applyFont="1" applyFill="1" applyBorder="1" applyAlignment="1" applyProtection="1">
      <alignment horizontal="center" vertical="center"/>
      <protection hidden="1"/>
    </xf>
    <xf numFmtId="0" fontId="25" fillId="11" borderId="13" xfId="0" applyFont="1" applyFill="1" applyBorder="1" applyAlignment="1" applyProtection="1">
      <alignment horizontal="center" vertical="center"/>
      <protection hidden="1"/>
    </xf>
    <xf numFmtId="0" fontId="8" fillId="14" borderId="1" xfId="0" applyFont="1" applyFill="1" applyBorder="1" applyAlignment="1" applyProtection="1">
      <alignment horizontal="center" vertical="center" wrapText="1" readingOrder="2"/>
      <protection hidden="1"/>
    </xf>
    <xf numFmtId="0" fontId="8" fillId="14" borderId="20" xfId="0" applyFont="1" applyFill="1" applyBorder="1" applyAlignment="1" applyProtection="1">
      <alignment horizontal="center" vertical="center" wrapText="1" readingOrder="2"/>
      <protection hidden="1"/>
    </xf>
    <xf numFmtId="0" fontId="8" fillId="14" borderId="17" xfId="0" applyFont="1" applyFill="1" applyBorder="1" applyAlignment="1" applyProtection="1">
      <alignment horizontal="center" vertical="center" wrapText="1" readingOrder="2"/>
      <protection hidden="1"/>
    </xf>
    <xf numFmtId="0" fontId="8" fillId="14" borderId="22" xfId="0" applyFont="1" applyFill="1" applyBorder="1" applyAlignment="1" applyProtection="1">
      <alignment horizontal="center" vertical="center" wrapText="1" readingOrder="2"/>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18" fillId="6" borderId="28" xfId="0" applyFont="1" applyFill="1" applyBorder="1" applyAlignment="1" applyProtection="1">
      <alignment horizontal="center" vertical="center" wrapText="1" readingOrder="2"/>
      <protection hidden="1"/>
    </xf>
    <xf numFmtId="0" fontId="18" fillId="6" borderId="12" xfId="0" applyFont="1" applyFill="1" applyBorder="1" applyAlignment="1" applyProtection="1">
      <alignment horizontal="center" vertical="center" wrapText="1" readingOrder="2"/>
      <protection hidden="1"/>
    </xf>
    <xf numFmtId="0" fontId="11" fillId="6" borderId="3" xfId="0" applyFont="1" applyFill="1" applyBorder="1" applyAlignment="1" applyProtection="1">
      <alignment horizontal="center" vertical="center" wrapText="1" readingOrder="2"/>
      <protection hidden="1"/>
    </xf>
    <xf numFmtId="0" fontId="11" fillId="6" borderId="6" xfId="0" applyFont="1" applyFill="1" applyBorder="1" applyAlignment="1" applyProtection="1">
      <alignment horizontal="center" vertical="center" wrapText="1" readingOrder="2"/>
      <protection hidden="1"/>
    </xf>
    <xf numFmtId="0" fontId="11" fillId="6" borderId="5" xfId="0" applyFont="1" applyFill="1" applyBorder="1" applyAlignment="1" applyProtection="1">
      <alignment horizontal="center" vertical="center" wrapText="1" readingOrder="2"/>
      <protection hidden="1"/>
    </xf>
    <xf numFmtId="0" fontId="11" fillId="6" borderId="16" xfId="0" applyFont="1" applyFill="1" applyBorder="1" applyAlignment="1" applyProtection="1">
      <alignment horizontal="center" vertical="center" wrapText="1" readingOrder="2"/>
      <protection hidden="1"/>
    </xf>
    <xf numFmtId="0" fontId="11" fillId="6" borderId="0" xfId="0" applyFont="1" applyFill="1" applyAlignment="1" applyProtection="1">
      <alignment horizontal="center" vertical="center" wrapText="1" readingOrder="2"/>
      <protection hidden="1"/>
    </xf>
    <xf numFmtId="0" fontId="11" fillId="6" borderId="18" xfId="0" applyFont="1" applyFill="1" applyBorder="1" applyAlignment="1" applyProtection="1">
      <alignment horizontal="center" vertical="center" wrapText="1" readingOrder="2"/>
      <protection hidden="1"/>
    </xf>
    <xf numFmtId="0" fontId="12" fillId="6" borderId="3" xfId="0" applyFont="1" applyFill="1" applyBorder="1" applyAlignment="1" applyProtection="1">
      <alignment horizontal="center" vertical="center" wrapText="1" readingOrder="2"/>
      <protection hidden="1"/>
    </xf>
    <xf numFmtId="0" fontId="12" fillId="6" borderId="6" xfId="0" applyFont="1" applyFill="1" applyBorder="1" applyAlignment="1" applyProtection="1">
      <alignment horizontal="center" vertical="center" wrapText="1" readingOrder="2"/>
      <protection hidden="1"/>
    </xf>
    <xf numFmtId="0" fontId="12" fillId="6" borderId="5" xfId="0" applyFont="1" applyFill="1" applyBorder="1" applyAlignment="1" applyProtection="1">
      <alignment horizontal="center" vertical="center" wrapText="1" readingOrder="2"/>
      <protection hidden="1"/>
    </xf>
    <xf numFmtId="0" fontId="11" fillId="6" borderId="1" xfId="0" applyFont="1" applyFill="1" applyBorder="1" applyAlignment="1" applyProtection="1">
      <alignment horizontal="center" vertical="center" wrapText="1" readingOrder="2"/>
      <protection hidden="1"/>
    </xf>
    <xf numFmtId="0" fontId="11" fillId="6" borderId="20" xfId="0" applyFont="1" applyFill="1" applyBorder="1" applyAlignment="1" applyProtection="1">
      <alignment horizontal="center" vertical="center" wrapText="1" readingOrder="2"/>
      <protection hidden="1"/>
    </xf>
    <xf numFmtId="0" fontId="16" fillId="10" borderId="8" xfId="0" applyFont="1" applyFill="1" applyBorder="1" applyAlignment="1" applyProtection="1">
      <alignment horizontal="center" vertical="center" wrapText="1" readingOrder="2"/>
      <protection hidden="1"/>
    </xf>
    <xf numFmtId="0" fontId="16" fillId="10" borderId="35" xfId="0" applyFont="1" applyFill="1" applyBorder="1" applyAlignment="1" applyProtection="1">
      <alignment horizontal="center" vertical="center" wrapText="1" readingOrder="2"/>
      <protection hidden="1"/>
    </xf>
    <xf numFmtId="0" fontId="17" fillId="0" borderId="7" xfId="0" applyFont="1" applyBorder="1" applyAlignment="1" applyProtection="1">
      <alignment horizontal="center" vertical="center"/>
      <protection hidden="1"/>
    </xf>
    <xf numFmtId="0" fontId="15" fillId="9" borderId="4" xfId="0" applyFont="1" applyFill="1" applyBorder="1" applyAlignment="1" applyProtection="1">
      <alignment horizontal="center" vertical="center" wrapText="1" readingOrder="2"/>
      <protection hidden="1"/>
    </xf>
    <xf numFmtId="0" fontId="15" fillId="9" borderId="18" xfId="0" applyFont="1" applyFill="1" applyBorder="1" applyAlignment="1" applyProtection="1">
      <alignment horizontal="center" vertical="center" wrapText="1" readingOrder="2"/>
      <protection hidden="1"/>
    </xf>
    <xf numFmtId="2" fontId="15" fillId="9" borderId="4" xfId="0" applyNumberFormat="1" applyFont="1" applyFill="1" applyBorder="1" applyAlignment="1" applyProtection="1">
      <alignment horizontal="center" vertical="center" wrapText="1" readingOrder="2"/>
      <protection hidden="1"/>
    </xf>
    <xf numFmtId="2" fontId="15" fillId="9" borderId="21" xfId="0" applyNumberFormat="1" applyFont="1" applyFill="1" applyBorder="1" applyAlignment="1" applyProtection="1">
      <alignment horizontal="center" vertical="center" wrapText="1" readingOrder="2"/>
      <protection hidden="1"/>
    </xf>
    <xf numFmtId="0" fontId="25" fillId="17" borderId="2" xfId="0" applyFont="1" applyFill="1" applyBorder="1" applyAlignment="1" applyProtection="1">
      <alignment horizontal="center"/>
      <protection hidden="1"/>
    </xf>
    <xf numFmtId="0" fontId="25" fillId="17" borderId="15" xfId="0" applyFont="1" applyFill="1" applyBorder="1" applyAlignment="1" applyProtection="1">
      <alignment horizontal="center"/>
      <protection hidden="1"/>
    </xf>
    <xf numFmtId="0" fontId="25" fillId="11" borderId="24" xfId="0" applyFont="1" applyFill="1" applyBorder="1" applyAlignment="1" applyProtection="1">
      <alignment horizontal="center" vertical="center"/>
      <protection hidden="1"/>
    </xf>
    <xf numFmtId="0" fontId="25" fillId="11" borderId="32" xfId="0" applyFont="1" applyFill="1" applyBorder="1" applyAlignment="1" applyProtection="1">
      <alignment horizontal="center" vertical="center"/>
      <protection hidden="1"/>
    </xf>
    <xf numFmtId="0" fontId="4" fillId="5" borderId="28" xfId="0" applyFont="1" applyFill="1" applyBorder="1" applyAlignment="1" applyProtection="1">
      <alignment horizontal="right" vertical="center" wrapText="1" readingOrder="2"/>
      <protection hidden="1"/>
    </xf>
    <xf numFmtId="0" fontId="4" fillId="2" borderId="2" xfId="0" applyFont="1" applyFill="1" applyBorder="1" applyAlignment="1" applyProtection="1">
      <alignment horizontal="center" vertical="center" wrapText="1"/>
      <protection hidden="1"/>
    </xf>
    <xf numFmtId="1" fontId="24" fillId="7" borderId="25" xfId="2" applyNumberFormat="1" applyFont="1" applyFill="1" applyBorder="1" applyAlignment="1" applyProtection="1">
      <alignment horizontal="center" vertical="center" wrapText="1" readingOrder="1"/>
      <protection locked="0" hidden="1"/>
    </xf>
    <xf numFmtId="9" fontId="23" fillId="7" borderId="12" xfId="0" applyNumberFormat="1" applyFont="1" applyFill="1" applyBorder="1" applyAlignment="1" applyProtection="1">
      <alignment horizontal="center" vertical="center" wrapText="1" readingOrder="2"/>
      <protection hidden="1"/>
    </xf>
    <xf numFmtId="9" fontId="23" fillId="7" borderId="32" xfId="0" applyNumberFormat="1" applyFont="1" applyFill="1" applyBorder="1" applyAlignment="1" applyProtection="1">
      <alignment horizontal="center" vertical="center" wrapText="1" readingOrder="2"/>
      <protection hidden="1"/>
    </xf>
    <xf numFmtId="0" fontId="11" fillId="19" borderId="3" xfId="0" applyFont="1" applyFill="1" applyBorder="1" applyAlignment="1" applyProtection="1">
      <alignment horizontal="center" vertical="center" wrapText="1" readingOrder="2"/>
      <protection hidden="1"/>
    </xf>
    <xf numFmtId="0" fontId="11" fillId="19" borderId="14" xfId="0" applyFont="1" applyFill="1" applyBorder="1" applyAlignment="1" applyProtection="1">
      <alignment horizontal="right" vertical="center" wrapText="1" readingOrder="2"/>
      <protection hidden="1"/>
    </xf>
    <xf numFmtId="9" fontId="13" fillId="19" borderId="1" xfId="0" applyNumberFormat="1" applyFont="1" applyFill="1" applyBorder="1" applyAlignment="1" applyProtection="1">
      <alignment horizontal="center" vertical="center" wrapText="1" readingOrder="2"/>
      <protection hidden="1"/>
    </xf>
    <xf numFmtId="1" fontId="12" fillId="19" borderId="2" xfId="2" applyNumberFormat="1" applyFont="1" applyFill="1" applyBorder="1" applyAlignment="1" applyProtection="1">
      <alignment horizontal="center" vertical="center" wrapText="1" readingOrder="1"/>
      <protection locked="0" hidden="1"/>
    </xf>
    <xf numFmtId="1" fontId="12" fillId="19" borderId="15" xfId="2" applyNumberFormat="1" applyFont="1" applyFill="1" applyBorder="1" applyAlignment="1" applyProtection="1">
      <alignment horizontal="center" vertical="center" wrapText="1" readingOrder="1"/>
      <protection locked="0" hidden="1"/>
    </xf>
    <xf numFmtId="14" fontId="11" fillId="19" borderId="3" xfId="0" applyNumberFormat="1" applyFont="1" applyFill="1" applyBorder="1" applyAlignment="1" applyProtection="1">
      <alignment horizontal="center" vertical="center" wrapText="1" readingOrder="2"/>
      <protection hidden="1"/>
    </xf>
    <xf numFmtId="0" fontId="11" fillId="19" borderId="1" xfId="0" applyFont="1" applyFill="1" applyBorder="1" applyAlignment="1" applyProtection="1">
      <alignment horizontal="right" vertical="center" wrapText="1" readingOrder="2"/>
      <protection hidden="1"/>
    </xf>
    <xf numFmtId="0" fontId="11" fillId="19" borderId="3" xfId="0" applyFont="1" applyFill="1" applyBorder="1" applyAlignment="1" applyProtection="1">
      <alignment horizontal="right" vertical="center" wrapText="1" readingOrder="2"/>
      <protection hidden="1"/>
    </xf>
    <xf numFmtId="9" fontId="13" fillId="19" borderId="3" xfId="0" applyNumberFormat="1" applyFont="1" applyFill="1" applyBorder="1" applyAlignment="1" applyProtection="1">
      <alignment horizontal="center" vertical="center" wrapText="1" readingOrder="2"/>
      <protection hidden="1"/>
    </xf>
    <xf numFmtId="1" fontId="12" fillId="19" borderId="2" xfId="0" applyNumberFormat="1" applyFont="1" applyFill="1" applyBorder="1" applyAlignment="1" applyProtection="1">
      <alignment horizontal="center" vertical="center" wrapText="1" readingOrder="2"/>
      <protection hidden="1"/>
    </xf>
    <xf numFmtId="1" fontId="12" fillId="19" borderId="15" xfId="0" applyNumberFormat="1" applyFont="1" applyFill="1" applyBorder="1" applyAlignment="1" applyProtection="1">
      <alignment horizontal="center" vertical="center" wrapText="1" readingOrder="2"/>
      <protection hidden="1"/>
    </xf>
    <xf numFmtId="14" fontId="11" fillId="19" borderId="6" xfId="0" applyNumberFormat="1" applyFont="1" applyFill="1" applyBorder="1" applyAlignment="1" applyProtection="1">
      <alignment horizontal="center" vertical="center" wrapText="1" readingOrder="2"/>
      <protection hidden="1"/>
    </xf>
    <xf numFmtId="0" fontId="11" fillId="19" borderId="0" xfId="0" applyFont="1" applyFill="1" applyAlignment="1" applyProtection="1">
      <alignment horizontal="right" vertical="center" wrapText="1" readingOrder="2"/>
      <protection hidden="1"/>
    </xf>
    <xf numFmtId="9" fontId="13" fillId="19" borderId="17" xfId="0" applyNumberFormat="1" applyFont="1" applyFill="1" applyBorder="1" applyAlignment="1" applyProtection="1">
      <alignment horizontal="center" vertical="center" wrapText="1" readingOrder="2"/>
      <protection hidden="1"/>
    </xf>
    <xf numFmtId="14" fontId="11" fillId="19" borderId="3" xfId="0" applyNumberFormat="1" applyFont="1" applyFill="1" applyBorder="1" applyAlignment="1" applyProtection="1">
      <alignment horizontal="center" vertical="center" wrapText="1" readingOrder="2"/>
      <protection hidden="1"/>
    </xf>
    <xf numFmtId="14" fontId="11" fillId="19" borderId="6" xfId="0" applyNumberFormat="1" applyFont="1" applyFill="1" applyBorder="1" applyAlignment="1" applyProtection="1">
      <alignment horizontal="center" vertical="center" wrapText="1" readingOrder="2"/>
      <protection hidden="1"/>
    </xf>
    <xf numFmtId="9" fontId="13" fillId="19" borderId="2" xfId="0" applyNumberFormat="1" applyFont="1" applyFill="1" applyBorder="1" applyAlignment="1" applyProtection="1">
      <alignment horizontal="center" vertical="center" wrapText="1" readingOrder="2"/>
      <protection hidden="1"/>
    </xf>
    <xf numFmtId="14" fontId="11" fillId="19" borderId="5" xfId="0" applyNumberFormat="1" applyFont="1" applyFill="1" applyBorder="1" applyAlignment="1" applyProtection="1">
      <alignment horizontal="center" vertical="center" wrapText="1" readingOrder="2"/>
      <protection hidden="1"/>
    </xf>
    <xf numFmtId="0" fontId="11" fillId="6" borderId="17" xfId="0" applyFont="1" applyFill="1" applyBorder="1" applyAlignment="1" applyProtection="1">
      <alignment horizontal="center" vertical="center" wrapText="1" readingOrder="2"/>
      <protection hidden="1"/>
    </xf>
    <xf numFmtId="0" fontId="18" fillId="6" borderId="29" xfId="0" applyFont="1" applyFill="1" applyBorder="1" applyAlignment="1" applyProtection="1">
      <alignment horizontal="center" vertical="center" wrapText="1" readingOrder="2"/>
      <protection hidden="1"/>
    </xf>
    <xf numFmtId="0" fontId="18" fillId="6" borderId="33" xfId="0" applyFont="1" applyFill="1" applyBorder="1" applyAlignment="1" applyProtection="1">
      <alignment horizontal="center" vertical="center" wrapText="1" readingOrder="2"/>
      <protection hidden="1"/>
    </xf>
    <xf numFmtId="0" fontId="11" fillId="6" borderId="4" xfId="0" applyFont="1" applyFill="1" applyBorder="1" applyAlignment="1" applyProtection="1">
      <alignment horizontal="center" vertical="center" wrapText="1" readingOrder="2"/>
      <protection hidden="1"/>
    </xf>
    <xf numFmtId="0" fontId="18" fillId="6" borderId="38" xfId="0" applyFont="1" applyFill="1" applyBorder="1" applyAlignment="1" applyProtection="1">
      <alignment horizontal="center" vertical="center" wrapText="1" readingOrder="2"/>
      <protection hidden="1"/>
    </xf>
    <xf numFmtId="0" fontId="18" fillId="6" borderId="32" xfId="0" applyFont="1" applyFill="1" applyBorder="1" applyAlignment="1" applyProtection="1">
      <alignment horizontal="center" vertical="center" wrapText="1" readingOrder="2"/>
      <protection hidden="1"/>
    </xf>
    <xf numFmtId="0" fontId="14" fillId="15" borderId="10" xfId="0" applyFont="1" applyFill="1" applyBorder="1" applyAlignment="1" applyProtection="1">
      <alignment horizontal="center" vertical="center" wrapText="1" readingOrder="2"/>
      <protection locked="0" hidden="1"/>
    </xf>
    <xf numFmtId="1" fontId="14" fillId="15" borderId="34" xfId="0" applyNumberFormat="1" applyFont="1" applyFill="1" applyBorder="1" applyAlignment="1" applyProtection="1">
      <alignment horizontal="center" vertical="center" wrapText="1" readingOrder="2"/>
      <protection locked="0" hidden="1"/>
    </xf>
    <xf numFmtId="1" fontId="14" fillId="15" borderId="23" xfId="0" applyNumberFormat="1" applyFont="1" applyFill="1" applyBorder="1" applyAlignment="1" applyProtection="1">
      <alignment horizontal="center" vertical="center" wrapText="1" readingOrder="2"/>
      <protection locked="0" hidden="1"/>
    </xf>
    <xf numFmtId="2" fontId="15" fillId="9" borderId="38" xfId="0" applyNumberFormat="1" applyFont="1" applyFill="1" applyBorder="1" applyAlignment="1" applyProtection="1">
      <alignment horizontal="center" vertical="center" wrapText="1" readingOrder="2"/>
      <protection hidden="1"/>
    </xf>
    <xf numFmtId="2" fontId="15" fillId="9" borderId="8" xfId="0" applyNumberFormat="1" applyFont="1" applyFill="1" applyBorder="1" applyAlignment="1" applyProtection="1">
      <alignment horizontal="center" vertical="center" wrapText="1" readingOrder="2"/>
      <protection hidden="1"/>
    </xf>
    <xf numFmtId="2" fontId="15" fillId="9" borderId="42" xfId="0" applyNumberFormat="1" applyFont="1" applyFill="1" applyBorder="1" applyAlignment="1" applyProtection="1">
      <alignment horizontal="center" vertical="center" wrapText="1" readingOrder="2"/>
      <protection hidden="1"/>
    </xf>
    <xf numFmtId="1" fontId="14" fillId="7" borderId="26" xfId="2" applyNumberFormat="1" applyFont="1" applyFill="1" applyBorder="1" applyAlignment="1" applyProtection="1">
      <alignment horizontal="center" vertical="center" wrapText="1" readingOrder="2"/>
      <protection locked="0" hidden="1"/>
    </xf>
    <xf numFmtId="0" fontId="14" fillId="8" borderId="17" xfId="0" applyFont="1" applyFill="1" applyBorder="1" applyAlignment="1" applyProtection="1">
      <alignment vertical="center" wrapText="1" readingOrder="2"/>
      <protection hidden="1"/>
    </xf>
    <xf numFmtId="0" fontId="14" fillId="8" borderId="5" xfId="0" applyFont="1" applyFill="1" applyBorder="1" applyAlignment="1" applyProtection="1">
      <alignment vertical="center" wrapText="1" readingOrder="2"/>
      <protection hidden="1"/>
    </xf>
    <xf numFmtId="9" fontId="14" fillId="16" borderId="30" xfId="2" applyFont="1" applyFill="1" applyBorder="1" applyAlignment="1" applyProtection="1">
      <alignment horizontal="center" vertical="center" wrapText="1" readingOrder="2"/>
      <protection hidden="1"/>
    </xf>
    <xf numFmtId="9" fontId="14" fillId="16" borderId="21" xfId="2" applyFont="1" applyFill="1" applyBorder="1" applyAlignment="1" applyProtection="1">
      <alignment horizontal="center" vertical="center" wrapText="1" readingOrder="2"/>
      <protection hidden="1"/>
    </xf>
    <xf numFmtId="0" fontId="24" fillId="6" borderId="14" xfId="0" applyFont="1" applyFill="1" applyBorder="1" applyAlignment="1" applyProtection="1">
      <alignment vertical="center" wrapText="1" readingOrder="2"/>
      <protection hidden="1"/>
    </xf>
    <xf numFmtId="0" fontId="11" fillId="20" borderId="1" xfId="0" applyFont="1" applyFill="1" applyBorder="1" applyAlignment="1" applyProtection="1">
      <alignment horizontal="center" vertical="center" wrapText="1" readingOrder="2"/>
      <protection hidden="1"/>
    </xf>
    <xf numFmtId="0" fontId="12" fillId="20" borderId="3" xfId="0" applyFont="1" applyFill="1" applyBorder="1" applyAlignment="1" applyProtection="1">
      <alignment horizontal="center" vertical="center" wrapText="1" readingOrder="2"/>
      <protection hidden="1"/>
    </xf>
    <xf numFmtId="0" fontId="11" fillId="20" borderId="1" xfId="0" applyFont="1" applyFill="1" applyBorder="1" applyAlignment="1" applyProtection="1">
      <alignment horizontal="center" vertical="center" wrapText="1" readingOrder="2"/>
      <protection hidden="1"/>
    </xf>
    <xf numFmtId="0" fontId="11" fillId="20" borderId="3" xfId="0" applyFont="1" applyFill="1" applyBorder="1" applyAlignment="1" applyProtection="1">
      <alignment horizontal="center" vertical="center" wrapText="1" readingOrder="2"/>
      <protection hidden="1"/>
    </xf>
    <xf numFmtId="0" fontId="11" fillId="20" borderId="4" xfId="0" applyFont="1" applyFill="1" applyBorder="1" applyAlignment="1" applyProtection="1">
      <alignment horizontal="center" vertical="center" wrapText="1" readingOrder="2"/>
      <protection hidden="1"/>
    </xf>
    <xf numFmtId="0" fontId="12" fillId="20" borderId="5" xfId="0" applyFont="1" applyFill="1" applyBorder="1" applyAlignment="1" applyProtection="1">
      <alignment horizontal="center" vertical="center" wrapText="1" readingOrder="2"/>
      <protection hidden="1"/>
    </xf>
    <xf numFmtId="0" fontId="18" fillId="20" borderId="24" xfId="0" applyFont="1" applyFill="1" applyBorder="1" applyAlignment="1" applyProtection="1">
      <alignment horizontal="center" vertical="center" wrapText="1" readingOrder="2"/>
      <protection hidden="1"/>
    </xf>
    <xf numFmtId="0" fontId="18" fillId="20" borderId="13" xfId="0" applyFont="1" applyFill="1" applyBorder="1" applyAlignment="1" applyProtection="1">
      <alignment horizontal="center" vertical="center" wrapText="1" readingOrder="2"/>
      <protection hidden="1"/>
    </xf>
    <xf numFmtId="9" fontId="24" fillId="11" borderId="15" xfId="2" applyFont="1" applyFill="1" applyBorder="1" applyAlignment="1" applyProtection="1">
      <alignment horizontal="center" vertical="center" wrapText="1" readingOrder="2"/>
      <protection hidden="1"/>
    </xf>
    <xf numFmtId="0" fontId="14" fillId="3" borderId="10" xfId="0" applyFont="1" applyFill="1" applyBorder="1" applyAlignment="1" applyProtection="1">
      <alignment horizontal="center" vertical="center" wrapText="1" readingOrder="2"/>
      <protection locked="0" hidden="1"/>
    </xf>
    <xf numFmtId="0" fontId="14" fillId="3" borderId="9" xfId="0" applyFont="1" applyFill="1" applyBorder="1" applyAlignment="1" applyProtection="1">
      <alignment horizontal="center" vertical="center" wrapText="1" readingOrder="2"/>
      <protection locked="0" hidden="1"/>
    </xf>
    <xf numFmtId="0" fontId="14" fillId="3" borderId="26" xfId="0" applyFont="1" applyFill="1" applyBorder="1" applyAlignment="1" applyProtection="1">
      <alignment horizontal="center" vertical="center" wrapText="1" readingOrder="2"/>
      <protection locked="0" hidden="1"/>
    </xf>
    <xf numFmtId="0" fontId="14" fillId="3" borderId="11" xfId="0" applyFont="1" applyFill="1" applyBorder="1" applyAlignment="1" applyProtection="1">
      <alignment horizontal="center" vertical="center" wrapText="1" readingOrder="2"/>
      <protection locked="0" hidden="1"/>
    </xf>
    <xf numFmtId="0" fontId="14" fillId="3" borderId="38" xfId="0" applyFont="1" applyFill="1" applyBorder="1" applyAlignment="1" applyProtection="1">
      <alignment horizontal="center" vertical="center" wrapText="1" readingOrder="2"/>
      <protection locked="0" hidden="1"/>
    </xf>
    <xf numFmtId="0" fontId="14" fillId="3" borderId="13" xfId="0" applyFont="1" applyFill="1" applyBorder="1" applyAlignment="1" applyProtection="1">
      <alignment horizontal="center" vertical="center" wrapText="1" readingOrder="2"/>
      <protection locked="0" hidden="1"/>
    </xf>
    <xf numFmtId="0" fontId="14" fillId="3" borderId="29" xfId="0" applyFont="1" applyFill="1" applyBorder="1" applyAlignment="1" applyProtection="1">
      <alignment horizontal="center" vertical="center" wrapText="1" readingOrder="2"/>
      <protection locked="0" hidden="1"/>
    </xf>
    <xf numFmtId="0" fontId="14" fillId="3" borderId="31" xfId="0" applyFont="1" applyFill="1" applyBorder="1" applyAlignment="1" applyProtection="1">
      <alignment horizontal="center" vertical="center" wrapText="1" readingOrder="2"/>
      <protection locked="0" hidden="1"/>
    </xf>
    <xf numFmtId="0" fontId="24" fillId="6" borderId="2" xfId="0" applyFont="1" applyFill="1" applyBorder="1" applyAlignment="1" applyProtection="1">
      <alignment vertical="center" wrapText="1" readingOrder="2"/>
      <protection hidden="1"/>
    </xf>
    <xf numFmtId="0" fontId="14" fillId="8" borderId="10" xfId="0" applyFont="1" applyFill="1" applyBorder="1" applyAlignment="1" applyProtection="1">
      <alignment vertical="center" wrapText="1" readingOrder="2"/>
      <protection hidden="1"/>
    </xf>
    <xf numFmtId="0" fontId="14" fillId="8" borderId="24" xfId="0" applyFont="1" applyFill="1" applyBorder="1" applyAlignment="1" applyProtection="1">
      <alignment vertical="center" wrapText="1" readingOrder="2"/>
      <protection hidden="1"/>
    </xf>
    <xf numFmtId="0" fontId="14" fillId="3" borderId="36" xfId="0" applyFont="1" applyFill="1" applyBorder="1" applyAlignment="1" applyProtection="1">
      <alignment horizontal="center" vertical="center" wrapText="1" readingOrder="2"/>
      <protection locked="0" hidden="1"/>
    </xf>
    <xf numFmtId="9" fontId="24" fillId="11" borderId="14" xfId="2" applyFont="1" applyFill="1" applyBorder="1" applyAlignment="1" applyProtection="1">
      <alignment horizontal="center" vertical="center" wrapText="1" readingOrder="2"/>
      <protection hidden="1"/>
    </xf>
    <xf numFmtId="9" fontId="14" fillId="16" borderId="9" xfId="2" applyFont="1" applyFill="1" applyBorder="1" applyAlignment="1" applyProtection="1">
      <alignment horizontal="center" vertical="center" wrapText="1" readingOrder="2"/>
      <protection hidden="1"/>
    </xf>
    <xf numFmtId="9" fontId="14" fillId="16" borderId="6" xfId="2" applyFont="1" applyFill="1" applyBorder="1" applyAlignment="1" applyProtection="1">
      <alignment horizontal="center" vertical="center" wrapText="1" readingOrder="2"/>
      <protection hidden="1"/>
    </xf>
    <xf numFmtId="9" fontId="14" fillId="16" borderId="13" xfId="2" applyFont="1" applyFill="1" applyBorder="1" applyAlignment="1" applyProtection="1">
      <alignment horizontal="center" vertical="center" wrapText="1" readingOrder="2"/>
      <protection hidden="1"/>
    </xf>
    <xf numFmtId="0" fontId="14" fillId="3" borderId="39" xfId="0" applyFont="1" applyFill="1" applyBorder="1" applyAlignment="1" applyProtection="1">
      <alignment horizontal="center" vertical="center" wrapText="1" readingOrder="2"/>
      <protection locked="0" hidden="1"/>
    </xf>
    <xf numFmtId="0" fontId="14" fillId="3" borderId="44" xfId="0" applyFont="1" applyFill="1" applyBorder="1" applyAlignment="1" applyProtection="1">
      <alignment horizontal="center" vertical="center" wrapText="1" readingOrder="2"/>
      <protection locked="0" hidden="1"/>
    </xf>
    <xf numFmtId="0" fontId="14" fillId="3" borderId="40" xfId="0" applyFont="1" applyFill="1" applyBorder="1" applyAlignment="1" applyProtection="1">
      <alignment horizontal="center" vertical="center" wrapText="1" readingOrder="2"/>
      <protection locked="0" hidden="1"/>
    </xf>
    <xf numFmtId="0" fontId="14" fillId="3" borderId="30" xfId="0" applyFont="1" applyFill="1" applyBorder="1" applyAlignment="1" applyProtection="1">
      <alignment horizontal="center" vertical="center" wrapText="1" readingOrder="2"/>
      <protection locked="0" hidden="1"/>
    </xf>
    <xf numFmtId="0" fontId="14" fillId="3" borderId="12" xfId="0" applyFont="1" applyFill="1" applyBorder="1" applyAlignment="1" applyProtection="1">
      <alignment horizontal="center" vertical="center" wrapText="1" readingOrder="2"/>
      <protection locked="0" hidden="1"/>
    </xf>
    <xf numFmtId="0" fontId="14" fillId="3" borderId="33" xfId="0" applyFont="1" applyFill="1" applyBorder="1" applyAlignment="1" applyProtection="1">
      <alignment horizontal="center" vertical="center" wrapText="1" readingOrder="2"/>
      <protection locked="0" hidden="1"/>
    </xf>
    <xf numFmtId="0" fontId="14" fillId="3" borderId="32" xfId="0" applyFont="1" applyFill="1" applyBorder="1" applyAlignment="1" applyProtection="1">
      <alignment horizontal="center" vertical="center" wrapText="1" readingOrder="2"/>
      <protection locked="0" hidden="1"/>
    </xf>
    <xf numFmtId="0" fontId="14" fillId="8" borderId="11" xfId="0" applyFont="1" applyFill="1" applyBorder="1" applyAlignment="1" applyProtection="1">
      <alignment vertical="center" wrapText="1" readingOrder="2"/>
      <protection hidden="1"/>
    </xf>
    <xf numFmtId="9" fontId="14" fillId="16" borderId="12" xfId="2" applyFont="1" applyFill="1" applyBorder="1" applyAlignment="1" applyProtection="1">
      <alignment horizontal="center" vertical="center" wrapText="1" readingOrder="2"/>
      <protection hidden="1"/>
    </xf>
    <xf numFmtId="0" fontId="23" fillId="7" borderId="31" xfId="0" applyFont="1" applyFill="1" applyBorder="1" applyAlignment="1" applyProtection="1">
      <alignment horizontal="right" vertical="center" wrapText="1" readingOrder="2"/>
      <protection hidden="1"/>
    </xf>
    <xf numFmtId="9" fontId="23" fillId="7" borderId="44" xfId="0" applyNumberFormat="1" applyFont="1" applyFill="1" applyBorder="1" applyAlignment="1" applyProtection="1">
      <alignment horizontal="center" vertical="center" wrapText="1" readingOrder="2"/>
      <protection hidden="1"/>
    </xf>
    <xf numFmtId="1" fontId="24" fillId="7" borderId="41" xfId="2" applyNumberFormat="1" applyFont="1" applyFill="1" applyBorder="1" applyAlignment="1" applyProtection="1">
      <alignment horizontal="center" vertical="center" wrapText="1" readingOrder="1"/>
      <protection locked="0" hidden="1"/>
    </xf>
    <xf numFmtId="1" fontId="14" fillId="7" borderId="29" xfId="2" applyNumberFormat="1" applyFont="1" applyFill="1" applyBorder="1" applyAlignment="1" applyProtection="1">
      <alignment horizontal="center" vertical="center" wrapText="1" readingOrder="2"/>
      <protection locked="0" hidden="1"/>
    </xf>
    <xf numFmtId="1" fontId="14" fillId="7" borderId="45" xfId="2" applyNumberFormat="1" applyFont="1" applyFill="1" applyBorder="1" applyAlignment="1" applyProtection="1">
      <alignment horizontal="center" vertical="center" wrapText="1" readingOrder="2"/>
      <protection locked="0" hidden="1"/>
    </xf>
    <xf numFmtId="1" fontId="14" fillId="7" borderId="43" xfId="2" applyNumberFormat="1" applyFont="1" applyFill="1" applyBorder="1" applyAlignment="1" applyProtection="1">
      <alignment horizontal="center" vertical="center" wrapText="1" readingOrder="2"/>
      <protection locked="0" hidden="1"/>
    </xf>
    <xf numFmtId="0" fontId="24" fillId="12" borderId="2" xfId="0" applyFont="1" applyFill="1" applyBorder="1" applyAlignment="1" applyProtection="1">
      <alignment horizontal="center" vertical="center" wrapText="1" readingOrder="2"/>
      <protection locked="0" hidden="1"/>
    </xf>
    <xf numFmtId="0" fontId="24" fillId="12" borderId="14" xfId="0" applyFont="1" applyFill="1" applyBorder="1" applyAlignment="1" applyProtection="1">
      <alignment horizontal="center" vertical="center" wrapText="1" readingOrder="2"/>
      <protection locked="0" hidden="1"/>
    </xf>
    <xf numFmtId="2" fontId="0" fillId="3" borderId="27" xfId="2" applyNumberFormat="1" applyFont="1" applyFill="1" applyBorder="1" applyAlignment="1" applyProtection="1">
      <alignment horizontal="center" vertical="center"/>
      <protection locked="0"/>
    </xf>
    <xf numFmtId="2" fontId="0" fillId="3" borderId="31" xfId="2" applyNumberFormat="1" applyFont="1" applyFill="1" applyBorder="1" applyAlignment="1" applyProtection="1">
      <alignment horizontal="center" vertical="center"/>
      <protection locked="0"/>
    </xf>
    <xf numFmtId="0" fontId="21" fillId="18" borderId="31" xfId="0" applyFont="1" applyFill="1" applyBorder="1" applyAlignment="1" applyProtection="1">
      <alignment vertical="center"/>
      <protection hidden="1"/>
    </xf>
    <xf numFmtId="0" fontId="19" fillId="14" borderId="28" xfId="0" applyFont="1" applyFill="1" applyBorder="1" applyAlignment="1" applyProtection="1">
      <alignment horizontal="right" vertical="center"/>
      <protection hidden="1"/>
    </xf>
    <xf numFmtId="0" fontId="19" fillId="14" borderId="12" xfId="0" applyFont="1" applyFill="1" applyBorder="1" applyAlignment="1" applyProtection="1">
      <alignment horizontal="right" vertical="center"/>
      <protection hidden="1"/>
    </xf>
    <xf numFmtId="0" fontId="19" fillId="14" borderId="31" xfId="0" applyFont="1" applyFill="1" applyBorder="1" applyAlignment="1" applyProtection="1">
      <alignment horizontal="right" vertical="center"/>
      <protection hidden="1"/>
    </xf>
    <xf numFmtId="2" fontId="19" fillId="14" borderId="27" xfId="2" applyNumberFormat="1" applyFont="1" applyFill="1" applyBorder="1" applyAlignment="1" applyProtection="1">
      <alignment horizontal="center" vertical="center"/>
      <protection locked="0"/>
    </xf>
    <xf numFmtId="2" fontId="19" fillId="14" borderId="31" xfId="2" applyNumberFormat="1" applyFont="1" applyFill="1" applyBorder="1" applyAlignment="1" applyProtection="1">
      <alignment horizontal="center" vertical="center"/>
      <protection locked="0"/>
    </xf>
    <xf numFmtId="0" fontId="19" fillId="21" borderId="24" xfId="0" applyFont="1" applyFill="1" applyBorder="1" applyAlignment="1" applyProtection="1">
      <alignment horizontal="right" vertical="center"/>
      <protection hidden="1"/>
    </xf>
    <xf numFmtId="0" fontId="19" fillId="21" borderId="32" xfId="0" applyFont="1" applyFill="1" applyBorder="1" applyAlignment="1" applyProtection="1">
      <alignment horizontal="right" vertical="center"/>
      <protection hidden="1"/>
    </xf>
    <xf numFmtId="0" fontId="19" fillId="21" borderId="13" xfId="0" applyFont="1" applyFill="1" applyBorder="1" applyAlignment="1" applyProtection="1">
      <alignment horizontal="right" vertical="center"/>
      <protection hidden="1"/>
    </xf>
    <xf numFmtId="2" fontId="19" fillId="21" borderId="40" xfId="0" applyNumberFormat="1" applyFont="1" applyFill="1" applyBorder="1" applyAlignment="1" applyProtection="1">
      <alignment horizontal="center" vertical="center"/>
      <protection hidden="1"/>
    </xf>
    <xf numFmtId="2" fontId="19" fillId="21" borderId="13" xfId="0" applyNumberFormat="1" applyFont="1" applyFill="1" applyBorder="1" applyAlignment="1" applyProtection="1">
      <alignment horizontal="center" vertical="center"/>
      <protection hidden="1"/>
    </xf>
    <xf numFmtId="0" fontId="19" fillId="14" borderId="3" xfId="0" applyFont="1" applyFill="1" applyBorder="1" applyAlignment="1" applyProtection="1">
      <alignment horizontal="center" vertical="center"/>
      <protection hidden="1"/>
    </xf>
    <xf numFmtId="0" fontId="20" fillId="14" borderId="2" xfId="0" applyFont="1" applyFill="1" applyBorder="1" applyAlignment="1" applyProtection="1">
      <alignment horizontal="center" vertical="center" readingOrder="2"/>
      <protection hidden="1"/>
    </xf>
    <xf numFmtId="0" fontId="20" fillId="14" borderId="14" xfId="0" applyFont="1" applyFill="1" applyBorder="1" applyAlignment="1" applyProtection="1">
      <alignment horizontal="center" vertical="center" readingOrder="2"/>
      <protection hidden="1"/>
    </xf>
    <xf numFmtId="0" fontId="19" fillId="14" borderId="9" xfId="0" applyFont="1" applyFill="1" applyBorder="1" applyAlignment="1" applyProtection="1">
      <alignment horizontal="center" vertical="center"/>
      <protection hidden="1"/>
    </xf>
    <xf numFmtId="0" fontId="22" fillId="14" borderId="28" xfId="0" applyFont="1" applyFill="1" applyBorder="1" applyAlignment="1" applyProtection="1">
      <alignment horizontal="center" vertical="center" wrapText="1"/>
      <protection hidden="1"/>
    </xf>
    <xf numFmtId="0" fontId="22" fillId="14" borderId="11" xfId="0" applyFont="1" applyFill="1" applyBorder="1" applyAlignment="1" applyProtection="1">
      <alignment horizontal="center" vertical="center" wrapText="1"/>
      <protection hidden="1"/>
    </xf>
    <xf numFmtId="0" fontId="19" fillId="14" borderId="3" xfId="0" applyFont="1" applyFill="1" applyBorder="1" applyAlignment="1" applyProtection="1">
      <alignment horizontal="center" vertical="center" wrapText="1"/>
      <protection hidden="1"/>
    </xf>
    <xf numFmtId="0" fontId="19" fillId="14" borderId="9" xfId="0" applyFont="1" applyFill="1" applyBorder="1" applyAlignment="1" applyProtection="1">
      <alignment horizontal="center" vertical="center" wrapText="1"/>
      <protection hidden="1"/>
    </xf>
  </cellXfs>
  <cellStyles count="3">
    <cellStyle name="Normal" xfId="0" builtinId="0"/>
    <cellStyle name="Percent" xfId="2" builtinId="5"/>
    <cellStyle name="היפר-קישור" xfId="1" builtinId="8"/>
  </cellStyles>
  <dxfs count="37">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50"/>
  <sheetViews>
    <sheetView rightToLeft="1" view="pageBreakPreview" zoomScale="80" zoomScaleNormal="90" zoomScaleSheetLayoutView="80" workbookViewId="0"/>
  </sheetViews>
  <sheetFormatPr defaultColWidth="9" defaultRowHeight="15.3" x14ac:dyDescent="0.3"/>
  <cols>
    <col min="1" max="1" width="1.36328125" style="1" customWidth="1"/>
    <col min="2" max="2" width="14.7265625" style="1" customWidth="1"/>
    <col min="3" max="3" width="10.36328125" style="1" customWidth="1"/>
    <col min="4" max="4" width="87.54296875" style="1" customWidth="1"/>
    <col min="5" max="7" width="18.7265625" style="1" customWidth="1"/>
    <col min="8" max="16384" width="9" style="1"/>
  </cols>
  <sheetData>
    <row r="1" spans="2:8" ht="9.85" customHeight="1" thickBot="1" x14ac:dyDescent="0.35">
      <c r="D1" s="6"/>
      <c r="E1" s="5"/>
      <c r="F1" s="5"/>
      <c r="G1" s="5"/>
    </row>
    <row r="2" spans="2:8" x14ac:dyDescent="0.3">
      <c r="B2" s="90" t="s">
        <v>30</v>
      </c>
      <c r="C2" s="91"/>
      <c r="D2" s="20" t="s">
        <v>10</v>
      </c>
      <c r="E2" s="21">
        <v>1</v>
      </c>
      <c r="F2" s="21">
        <v>2</v>
      </c>
      <c r="G2" s="21">
        <v>3</v>
      </c>
    </row>
    <row r="3" spans="2:8" x14ac:dyDescent="0.3">
      <c r="B3" s="92"/>
      <c r="C3" s="93"/>
      <c r="D3" s="13" t="s">
        <v>0</v>
      </c>
      <c r="E3" s="14"/>
      <c r="F3" s="14"/>
      <c r="G3" s="14"/>
    </row>
    <row r="4" spans="2:8" x14ac:dyDescent="0.3">
      <c r="B4" s="92"/>
      <c r="C4" s="93"/>
      <c r="D4" s="13" t="s">
        <v>14</v>
      </c>
      <c r="E4" s="14"/>
      <c r="F4" s="14"/>
      <c r="G4" s="14"/>
    </row>
    <row r="5" spans="2:8" x14ac:dyDescent="0.3">
      <c r="B5" s="92"/>
      <c r="C5" s="93"/>
      <c r="D5" s="13" t="s">
        <v>1</v>
      </c>
      <c r="E5" s="15"/>
      <c r="F5" s="15"/>
      <c r="G5" s="15"/>
    </row>
    <row r="6" spans="2:8" x14ac:dyDescent="0.3">
      <c r="B6" s="92"/>
      <c r="C6" s="93"/>
      <c r="D6" s="13" t="s">
        <v>2</v>
      </c>
      <c r="E6" s="16"/>
      <c r="F6" s="16"/>
      <c r="G6" s="16"/>
    </row>
    <row r="7" spans="2:8" ht="15.85" thickBot="1" x14ac:dyDescent="0.35">
      <c r="B7" s="64" t="s">
        <v>13</v>
      </c>
      <c r="C7" s="19" t="s">
        <v>3</v>
      </c>
      <c r="D7" s="17" t="s">
        <v>11</v>
      </c>
      <c r="E7" s="18"/>
      <c r="F7" s="18"/>
      <c r="G7" s="18"/>
    </row>
    <row r="8" spans="2:8" ht="15.3" customHeight="1" x14ac:dyDescent="0.3">
      <c r="B8" s="99" t="s">
        <v>5</v>
      </c>
      <c r="C8" s="23">
        <v>5.0999999999999996</v>
      </c>
      <c r="D8" s="24" t="s">
        <v>4</v>
      </c>
      <c r="E8" s="97"/>
      <c r="F8" s="98"/>
      <c r="G8" s="98"/>
    </row>
    <row r="9" spans="2:8" ht="15.3" customHeight="1" x14ac:dyDescent="0.3">
      <c r="B9" s="100"/>
      <c r="C9" s="42" t="s">
        <v>36</v>
      </c>
      <c r="D9" s="7" t="s">
        <v>28</v>
      </c>
      <c r="E9" s="3"/>
      <c r="F9" s="3"/>
      <c r="G9" s="9"/>
    </row>
    <row r="10" spans="2:8" ht="30.55" x14ac:dyDescent="0.3">
      <c r="B10" s="100"/>
      <c r="C10" s="42" t="s">
        <v>37</v>
      </c>
      <c r="D10" s="7" t="s">
        <v>12</v>
      </c>
      <c r="E10" s="3"/>
      <c r="F10" s="3"/>
      <c r="G10" s="9"/>
    </row>
    <row r="11" spans="2:8" ht="46.4" thickBot="1" x14ac:dyDescent="0.35">
      <c r="B11" s="100"/>
      <c r="C11" s="41" t="s">
        <v>38</v>
      </c>
      <c r="D11" s="65" t="s">
        <v>34</v>
      </c>
      <c r="E11" s="26"/>
      <c r="F11" s="26"/>
      <c r="G11" s="26"/>
    </row>
    <row r="12" spans="2:8" ht="15.3" customHeight="1" x14ac:dyDescent="0.3">
      <c r="B12" s="100"/>
      <c r="C12" s="11" t="s">
        <v>39</v>
      </c>
      <c r="D12" s="12" t="s">
        <v>29</v>
      </c>
      <c r="E12" s="94"/>
      <c r="F12" s="95"/>
      <c r="G12" s="96"/>
    </row>
    <row r="13" spans="2:8" ht="31.1" thickBot="1" x14ac:dyDescent="0.35">
      <c r="B13" s="101"/>
      <c r="C13" s="40" t="s">
        <v>39</v>
      </c>
      <c r="D13" s="7" t="s">
        <v>35</v>
      </c>
      <c r="E13" s="27"/>
      <c r="F13" s="29"/>
      <c r="G13" s="22"/>
      <c r="H13" s="8"/>
    </row>
    <row r="14" spans="2:8" ht="15.3" customHeight="1" x14ac:dyDescent="0.3">
      <c r="B14" s="99" t="s">
        <v>31</v>
      </c>
      <c r="C14" s="11" t="s">
        <v>40</v>
      </c>
      <c r="D14" s="24" t="s">
        <v>49</v>
      </c>
      <c r="E14" s="94"/>
      <c r="F14" s="95"/>
      <c r="G14" s="96"/>
    </row>
    <row r="15" spans="2:8" x14ac:dyDescent="0.3">
      <c r="B15" s="100"/>
      <c r="C15" s="40" t="s">
        <v>41</v>
      </c>
      <c r="D15" s="7" t="s">
        <v>45</v>
      </c>
      <c r="E15" s="27"/>
      <c r="F15" s="29"/>
      <c r="G15" s="22"/>
      <c r="H15" s="8"/>
    </row>
    <row r="16" spans="2:8" ht="30.55" x14ac:dyDescent="0.3">
      <c r="B16" s="100"/>
      <c r="C16" s="66" t="s">
        <v>42</v>
      </c>
      <c r="D16" s="10" t="s">
        <v>46</v>
      </c>
      <c r="E16" s="43"/>
      <c r="F16" s="44"/>
      <c r="G16" s="28"/>
      <c r="H16" s="8"/>
    </row>
    <row r="17" spans="2:8" ht="30.55" x14ac:dyDescent="0.3">
      <c r="B17" s="100"/>
      <c r="C17" s="40" t="s">
        <v>43</v>
      </c>
      <c r="D17" s="126" t="s">
        <v>47</v>
      </c>
      <c r="E17" s="27"/>
      <c r="F17" s="29"/>
      <c r="G17" s="22"/>
      <c r="H17" s="8"/>
    </row>
    <row r="18" spans="2:8" ht="15.85" thickBot="1" x14ac:dyDescent="0.35">
      <c r="B18" s="101"/>
      <c r="C18" s="41" t="s">
        <v>44</v>
      </c>
      <c r="D18" s="65" t="s">
        <v>48</v>
      </c>
      <c r="E18" s="67"/>
      <c r="F18" s="68"/>
      <c r="G18" s="25"/>
      <c r="H18" s="8"/>
    </row>
    <row r="19" spans="2:8" ht="15.3" customHeight="1" x14ac:dyDescent="0.3">
      <c r="B19" s="99" t="s">
        <v>50</v>
      </c>
      <c r="C19" s="23" t="s">
        <v>51</v>
      </c>
      <c r="D19" s="24" t="s">
        <v>59</v>
      </c>
      <c r="E19" s="97"/>
      <c r="F19" s="98"/>
      <c r="G19" s="98"/>
    </row>
    <row r="20" spans="2:8" ht="30.55" x14ac:dyDescent="0.3">
      <c r="B20" s="100"/>
      <c r="C20" s="42" t="s">
        <v>52</v>
      </c>
      <c r="D20" s="7" t="s">
        <v>60</v>
      </c>
      <c r="E20" s="3"/>
      <c r="F20" s="3"/>
      <c r="G20" s="9"/>
    </row>
    <row r="21" spans="2:8" ht="15.3" customHeight="1" x14ac:dyDescent="0.3">
      <c r="B21" s="100"/>
      <c r="C21" s="42" t="s">
        <v>53</v>
      </c>
      <c r="D21" s="7" t="s">
        <v>61</v>
      </c>
      <c r="E21" s="3"/>
      <c r="F21" s="3"/>
      <c r="G21" s="9"/>
    </row>
    <row r="22" spans="2:8" ht="15.3" customHeight="1" x14ac:dyDescent="0.3">
      <c r="B22" s="100"/>
      <c r="C22" s="42" t="s">
        <v>54</v>
      </c>
      <c r="D22" s="7" t="s">
        <v>62</v>
      </c>
      <c r="E22" s="3"/>
      <c r="F22" s="3"/>
      <c r="G22" s="9"/>
    </row>
    <row r="23" spans="2:8" ht="15.3" customHeight="1" x14ac:dyDescent="0.3">
      <c r="B23" s="100"/>
      <c r="C23" s="42" t="s">
        <v>55</v>
      </c>
      <c r="D23" s="7" t="s">
        <v>63</v>
      </c>
      <c r="E23" s="3"/>
      <c r="F23" s="3"/>
      <c r="G23" s="9"/>
    </row>
    <row r="24" spans="2:8" ht="15.3" customHeight="1" x14ac:dyDescent="0.3">
      <c r="B24" s="100"/>
      <c r="C24" s="42" t="s">
        <v>56</v>
      </c>
      <c r="D24" s="7" t="s">
        <v>48</v>
      </c>
      <c r="E24" s="3"/>
      <c r="F24" s="3"/>
      <c r="G24" s="9"/>
    </row>
    <row r="25" spans="2:8" ht="15.3" customHeight="1" x14ac:dyDescent="0.3">
      <c r="B25" s="100"/>
      <c r="C25" s="42" t="s">
        <v>57</v>
      </c>
      <c r="D25" s="7" t="s">
        <v>64</v>
      </c>
      <c r="E25" s="3"/>
      <c r="F25" s="3"/>
      <c r="G25" s="9"/>
    </row>
    <row r="26" spans="2:8" ht="15.85" thickBot="1" x14ac:dyDescent="0.35">
      <c r="B26" s="100"/>
      <c r="C26" s="42" t="s">
        <v>58</v>
      </c>
      <c r="D26" s="7" t="s">
        <v>65</v>
      </c>
      <c r="E26" s="3"/>
      <c r="F26" s="3"/>
      <c r="G26" s="9"/>
    </row>
    <row r="27" spans="2:8" ht="15.3" customHeight="1" x14ac:dyDescent="0.3">
      <c r="B27" s="99" t="s">
        <v>33</v>
      </c>
      <c r="C27" s="11" t="s">
        <v>66</v>
      </c>
      <c r="D27" s="127" t="s">
        <v>71</v>
      </c>
      <c r="E27" s="94"/>
      <c r="F27" s="95"/>
      <c r="G27" s="96"/>
    </row>
    <row r="28" spans="2:8" x14ac:dyDescent="0.3">
      <c r="B28" s="100"/>
      <c r="C28" s="40" t="s">
        <v>67</v>
      </c>
      <c r="D28" s="7" t="s">
        <v>70</v>
      </c>
      <c r="E28" s="27"/>
      <c r="F28" s="29"/>
      <c r="G28" s="22"/>
      <c r="H28" s="8"/>
    </row>
    <row r="29" spans="2:8" ht="15.85" thickBot="1" x14ac:dyDescent="0.35">
      <c r="B29" s="101"/>
      <c r="C29" s="41" t="s">
        <v>68</v>
      </c>
      <c r="D29" s="65" t="s">
        <v>69</v>
      </c>
      <c r="E29" s="67"/>
      <c r="F29" s="68"/>
      <c r="G29" s="25"/>
      <c r="H29" s="8"/>
    </row>
    <row r="34" spans="3:7" x14ac:dyDescent="0.3">
      <c r="D34" s="2"/>
      <c r="E34" s="2"/>
      <c r="F34" s="2"/>
      <c r="G34" s="2"/>
    </row>
    <row r="35" spans="3:7" x14ac:dyDescent="0.3">
      <c r="C35" s="2"/>
      <c r="D35" s="2"/>
      <c r="E35" s="2"/>
      <c r="F35" s="2"/>
      <c r="G35" s="2"/>
    </row>
    <row r="36" spans="3:7" x14ac:dyDescent="0.3">
      <c r="C36" s="2"/>
      <c r="D36" s="2"/>
      <c r="E36" s="2"/>
      <c r="F36" s="2"/>
      <c r="G36" s="2"/>
    </row>
    <row r="37" spans="3:7" x14ac:dyDescent="0.3">
      <c r="C37" s="2"/>
      <c r="D37" s="2"/>
      <c r="E37" s="2"/>
      <c r="F37" s="2"/>
      <c r="G37" s="2"/>
    </row>
    <row r="38" spans="3:7" x14ac:dyDescent="0.3">
      <c r="C38" s="2"/>
      <c r="D38" s="4"/>
      <c r="E38" s="2"/>
      <c r="F38" s="2"/>
      <c r="G38" s="2"/>
    </row>
    <row r="39" spans="3:7" x14ac:dyDescent="0.3">
      <c r="C39" s="2"/>
      <c r="D39" s="2"/>
      <c r="E39" s="2"/>
      <c r="F39" s="2"/>
      <c r="G39" s="2"/>
    </row>
    <row r="40" spans="3:7" x14ac:dyDescent="0.3">
      <c r="C40" s="2"/>
      <c r="D40" s="2"/>
      <c r="E40" s="2"/>
      <c r="F40" s="2"/>
      <c r="G40" s="2"/>
    </row>
    <row r="41" spans="3:7" x14ac:dyDescent="0.3">
      <c r="C41" s="2"/>
      <c r="D41" s="2"/>
      <c r="E41" s="2"/>
      <c r="F41" s="2"/>
      <c r="G41" s="2"/>
    </row>
    <row r="42" spans="3:7" x14ac:dyDescent="0.3">
      <c r="C42" s="2"/>
      <c r="D42" s="2"/>
      <c r="E42" s="2"/>
      <c r="F42" s="2"/>
      <c r="G42" s="2"/>
    </row>
    <row r="43" spans="3:7" x14ac:dyDescent="0.3">
      <c r="C43" s="2"/>
      <c r="D43" s="2"/>
      <c r="E43" s="2"/>
      <c r="F43" s="2"/>
      <c r="G43" s="2"/>
    </row>
    <row r="44" spans="3:7" x14ac:dyDescent="0.3">
      <c r="C44" s="2"/>
      <c r="D44" s="2"/>
      <c r="E44" s="2"/>
      <c r="F44" s="2"/>
      <c r="G44" s="2"/>
    </row>
    <row r="45" spans="3:7" x14ac:dyDescent="0.3">
      <c r="C45" s="2"/>
      <c r="D45" s="2"/>
      <c r="E45" s="2"/>
      <c r="F45" s="2"/>
      <c r="G45" s="2"/>
    </row>
    <row r="46" spans="3:7" x14ac:dyDescent="0.3">
      <c r="C46" s="2"/>
      <c r="D46" s="2"/>
      <c r="E46" s="2"/>
      <c r="F46" s="2"/>
      <c r="G46" s="2"/>
    </row>
    <row r="47" spans="3:7" x14ac:dyDescent="0.3">
      <c r="C47" s="2"/>
      <c r="D47" s="2"/>
      <c r="E47" s="2"/>
      <c r="F47" s="2"/>
      <c r="G47" s="2"/>
    </row>
    <row r="48" spans="3:7" x14ac:dyDescent="0.3">
      <c r="C48" s="2"/>
      <c r="D48" s="2"/>
      <c r="E48" s="2"/>
      <c r="F48" s="2"/>
      <c r="G48" s="2"/>
    </row>
    <row r="49" spans="3:7" x14ac:dyDescent="0.3">
      <c r="C49" s="2"/>
      <c r="D49" s="2"/>
      <c r="E49" s="2"/>
      <c r="F49" s="2"/>
      <c r="G49" s="2"/>
    </row>
    <row r="50" spans="3:7" x14ac:dyDescent="0.3">
      <c r="C50" s="2"/>
      <c r="D50" s="2"/>
      <c r="E50" s="2"/>
      <c r="F50" s="2"/>
      <c r="G50" s="2"/>
    </row>
  </sheetData>
  <mergeCells count="10">
    <mergeCell ref="E27:G27"/>
    <mergeCell ref="B19:B26"/>
    <mergeCell ref="B27:B29"/>
    <mergeCell ref="B8:B13"/>
    <mergeCell ref="B14:B18"/>
    <mergeCell ref="E14:G14"/>
    <mergeCell ref="B2:C6"/>
    <mergeCell ref="E12:G12"/>
    <mergeCell ref="E8:G8"/>
    <mergeCell ref="E19:G19"/>
  </mergeCells>
  <phoneticPr fontId="7" type="noConversion"/>
  <conditionalFormatting sqref="E8">
    <cfRule type="containsText" dxfId="36" priority="325" operator="containsText" text="ל.ר.">
      <formula>NOT(ISERROR(SEARCH("ל.ר.",E8)))</formula>
    </cfRule>
    <cfRule type="containsText" dxfId="35" priority="326" operator="containsText" text="$">
      <formula>NOT(ISERROR(SEARCH("$",E8)))</formula>
    </cfRule>
    <cfRule type="containsText" dxfId="34" priority="327" operator="containsText" text="X">
      <formula>NOT(ISERROR(SEARCH("X",E8)))</formula>
    </cfRule>
    <cfRule type="containsText" dxfId="33" priority="328" operator="containsText" text="V">
      <formula>NOT(ISERROR(SEARCH("V",E8)))</formula>
    </cfRule>
  </conditionalFormatting>
  <conditionalFormatting sqref="E12">
    <cfRule type="containsText" dxfId="32" priority="301" operator="containsText" text="ל.ר.">
      <formula>NOT(ISERROR(SEARCH("ל.ר.",E12)))</formula>
    </cfRule>
    <cfRule type="containsText" dxfId="31" priority="302" operator="containsText" text="$">
      <formula>NOT(ISERROR(SEARCH("$",E12)))</formula>
    </cfRule>
    <cfRule type="containsText" dxfId="30" priority="303" operator="containsText" text="X">
      <formula>NOT(ISERROR(SEARCH("X",E12)))</formula>
    </cfRule>
    <cfRule type="containsText" dxfId="29" priority="304" operator="containsText" text="V">
      <formula>NOT(ISERROR(SEARCH("V",E12)))</formula>
    </cfRule>
    <cfRule type="notContainsBlanks" dxfId="28" priority="330">
      <formula>LEN(TRIM(E12))&gt;0</formula>
    </cfRule>
  </conditionalFormatting>
  <conditionalFormatting sqref="E19">
    <cfRule type="containsText" dxfId="27" priority="18" operator="containsText" text="ל.ר.">
      <formula>NOT(ISERROR(SEARCH("ל.ר.",E19)))</formula>
    </cfRule>
    <cfRule type="containsText" dxfId="26" priority="19" operator="containsText" text="$">
      <formula>NOT(ISERROR(SEARCH("$",E19)))</formula>
    </cfRule>
    <cfRule type="containsText" dxfId="25" priority="20" operator="containsText" text="X">
      <formula>NOT(ISERROR(SEARCH("X",E19)))</formula>
    </cfRule>
    <cfRule type="containsText" dxfId="24" priority="21" operator="containsText" text="V">
      <formula>NOT(ISERROR(SEARCH("V",E19)))</formula>
    </cfRule>
  </conditionalFormatting>
  <conditionalFormatting sqref="E27">
    <cfRule type="containsText" dxfId="23" priority="14" operator="containsText" text="ל.ר.">
      <formula>NOT(ISERROR(SEARCH("ל.ר.",E27)))</formula>
    </cfRule>
    <cfRule type="containsText" dxfId="22" priority="15" operator="containsText" text="$">
      <formula>NOT(ISERROR(SEARCH("$",E27)))</formula>
    </cfRule>
    <cfRule type="containsText" dxfId="21" priority="16" operator="containsText" text="X">
      <formula>NOT(ISERROR(SEARCH("X",E27)))</formula>
    </cfRule>
    <cfRule type="containsText" dxfId="20" priority="17" operator="containsText" text="V">
      <formula>NOT(ISERROR(SEARCH("V",E27)))</formula>
    </cfRule>
    <cfRule type="notContainsBlanks" dxfId="19" priority="22">
      <formula>LEN(TRIM(E27))&gt;0</formula>
    </cfRule>
  </conditionalFormatting>
  <conditionalFormatting sqref="E20:G26 E9:G11 E28:G29">
    <cfRule type="containsText" dxfId="18" priority="253" operator="containsText" text="V">
      <formula>NOT(ISERROR(SEARCH("V",E9)))</formula>
    </cfRule>
    <cfRule type="expression" dxfId="17" priority="254">
      <formula>E9="ל.ר."</formula>
    </cfRule>
    <cfRule type="containsText" dxfId="16" priority="255" operator="containsText" text="X">
      <formula>NOT(ISERROR(SEARCH("X",E9)))</formula>
    </cfRule>
    <cfRule type="notContainsBlanks" dxfId="15" priority="256">
      <formula>LEN(TRIM(E9))&gt;0</formula>
    </cfRule>
  </conditionalFormatting>
  <conditionalFormatting sqref="E13:G13">
    <cfRule type="containsText" dxfId="14" priority="28" operator="containsText" text="V">
      <formula>NOT(ISERROR(SEARCH("V",E13)))</formula>
    </cfRule>
    <cfRule type="expression" dxfId="13" priority="29">
      <formula>E13="ל.ר."</formula>
    </cfRule>
    <cfRule type="containsText" dxfId="12" priority="30" operator="containsText" text="X">
      <formula>NOT(ISERROR(SEARCH("X",E13)))</formula>
    </cfRule>
    <cfRule type="notContainsBlanks" dxfId="11" priority="31">
      <formula>LEN(TRIM(E13))&gt;0</formula>
    </cfRule>
  </conditionalFormatting>
  <conditionalFormatting sqref="E14">
    <cfRule type="containsText" dxfId="10" priority="5" operator="containsText" text="ל.ר.">
      <formula>NOT(ISERROR(SEARCH("ל.ר.",E14)))</formula>
    </cfRule>
    <cfRule type="containsText" dxfId="9" priority="6" operator="containsText" text="$">
      <formula>NOT(ISERROR(SEARCH("$",E14)))</formula>
    </cfRule>
    <cfRule type="containsText" dxfId="8" priority="7" operator="containsText" text="X">
      <formula>NOT(ISERROR(SEARCH("X",E14)))</formula>
    </cfRule>
    <cfRule type="containsText" dxfId="7" priority="8" operator="containsText" text="V">
      <formula>NOT(ISERROR(SEARCH("V",E14)))</formula>
    </cfRule>
    <cfRule type="notContainsBlanks" dxfId="6" priority="9">
      <formula>LEN(TRIM(E14))&gt;0</formula>
    </cfRule>
  </conditionalFormatting>
  <conditionalFormatting sqref="E15:G18">
    <cfRule type="containsText" dxfId="5" priority="1" operator="containsText" text="V">
      <formula>NOT(ISERROR(SEARCH("V",E15)))</formula>
    </cfRule>
    <cfRule type="expression" dxfId="4" priority="2">
      <formula>E15="ל.ר."</formula>
    </cfRule>
    <cfRule type="containsText" dxfId="3" priority="3" operator="containsText" text="X">
      <formula>NOT(ISERROR(SEARCH("X",E15)))</formula>
    </cfRule>
    <cfRule type="notContainsBlanks" dxfId="2" priority="4">
      <formula>LEN(TRIM(E15))&gt;0</formula>
    </cfRule>
  </conditionalFormatting>
  <dataValidations count="1">
    <dataValidation allowBlank="1" showInputMessage="1" sqref="F20:G26 F9:G11 F13:G13 F15:G18 E8:E29 F28:G29"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25"/>
  <sheetViews>
    <sheetView rightToLeft="1" tabSelected="1" zoomScale="80" zoomScaleNormal="80" workbookViewId="0"/>
  </sheetViews>
  <sheetFormatPr defaultRowHeight="13.65" x14ac:dyDescent="0.25"/>
  <cols>
    <col min="1" max="1" width="1.90625" customWidth="1"/>
    <col min="2" max="2" width="11.1796875" customWidth="1"/>
    <col min="3" max="3" width="71.08984375" customWidth="1"/>
    <col min="4" max="4" width="10.36328125" customWidth="1"/>
    <col min="5" max="5" width="19.6328125" customWidth="1"/>
    <col min="6" max="6" width="6" customWidth="1"/>
    <col min="7" max="7" width="19.7265625" customWidth="1"/>
    <col min="8" max="8" width="6" customWidth="1"/>
    <col min="9" max="9" width="19.6328125" customWidth="1"/>
    <col min="10" max="10" width="6" customWidth="1"/>
  </cols>
  <sheetData>
    <row r="1" spans="2:10" ht="11.45" customHeight="1" thickBot="1" x14ac:dyDescent="0.3"/>
    <row r="2" spans="2:10" ht="18" x14ac:dyDescent="0.25">
      <c r="B2" s="104" t="s">
        <v>3</v>
      </c>
      <c r="C2" s="107" t="s">
        <v>15</v>
      </c>
      <c r="D2" s="110" t="s">
        <v>16</v>
      </c>
      <c r="E2" s="113">
        <v>1</v>
      </c>
      <c r="F2" s="114"/>
      <c r="G2" s="113">
        <v>2</v>
      </c>
      <c r="H2" s="114"/>
      <c r="I2" s="113">
        <v>3</v>
      </c>
      <c r="J2" s="114"/>
    </row>
    <row r="3" spans="2:10" x14ac:dyDescent="0.25">
      <c r="B3" s="105"/>
      <c r="C3" s="108"/>
      <c r="D3" s="111"/>
      <c r="E3" s="102">
        <f>'תנאי סף'!E3</f>
        <v>0</v>
      </c>
      <c r="F3" s="103"/>
      <c r="G3" s="102">
        <f>'תנאי סף'!F3</f>
        <v>0</v>
      </c>
      <c r="H3" s="103"/>
      <c r="I3" s="102">
        <f>'תנאי סף'!G3</f>
        <v>0</v>
      </c>
      <c r="J3" s="103"/>
    </row>
    <row r="4" spans="2:10" ht="15.85" thickBot="1" x14ac:dyDescent="0.3">
      <c r="B4" s="106"/>
      <c r="C4" s="109"/>
      <c r="D4" s="112"/>
      <c r="E4" s="33" t="s">
        <v>24</v>
      </c>
      <c r="F4" s="34" t="s">
        <v>6</v>
      </c>
      <c r="G4" s="33" t="s">
        <v>24</v>
      </c>
      <c r="H4" s="34" t="s">
        <v>6</v>
      </c>
      <c r="I4" s="33" t="s">
        <v>24</v>
      </c>
      <c r="J4" s="34" t="s">
        <v>6</v>
      </c>
    </row>
    <row r="5" spans="2:10" ht="18" x14ac:dyDescent="0.25">
      <c r="B5" s="131" t="s">
        <v>72</v>
      </c>
      <c r="C5" s="132" t="s">
        <v>5</v>
      </c>
      <c r="D5" s="133">
        <v>0.16</v>
      </c>
      <c r="E5" s="134">
        <f>SUM(F6:F7)</f>
        <v>0</v>
      </c>
      <c r="F5" s="135"/>
      <c r="G5" s="134">
        <f t="shared" ref="G5" si="0">SUM(H6:H7)</f>
        <v>0</v>
      </c>
      <c r="H5" s="135"/>
      <c r="I5" s="134">
        <f t="shared" ref="I5" si="1">SUM(J6:J7)</f>
        <v>0</v>
      </c>
      <c r="J5" s="135"/>
    </row>
    <row r="6" spans="2:10" ht="15.3" x14ac:dyDescent="0.25">
      <c r="B6" s="49" t="s">
        <v>76</v>
      </c>
      <c r="C6" s="47" t="s">
        <v>73</v>
      </c>
      <c r="D6" s="51">
        <v>0.08</v>
      </c>
      <c r="E6" s="128"/>
      <c r="F6" s="62"/>
      <c r="G6" s="128"/>
      <c r="H6" s="62"/>
      <c r="I6" s="128"/>
      <c r="J6" s="62"/>
    </row>
    <row r="7" spans="2:10" ht="15.85" thickBot="1" x14ac:dyDescent="0.3">
      <c r="B7" s="49" t="s">
        <v>77</v>
      </c>
      <c r="C7" s="47" t="s">
        <v>78</v>
      </c>
      <c r="D7" s="51">
        <v>0.08</v>
      </c>
      <c r="E7" s="161" t="s">
        <v>126</v>
      </c>
      <c r="F7" s="56">
        <f>'שביעות רצון'!D12*10*איכות!$D$7</f>
        <v>0</v>
      </c>
      <c r="G7" s="161" t="s">
        <v>126</v>
      </c>
      <c r="H7" s="56">
        <f>'שביעות רצון'!F12*10*איכות!$D$7</f>
        <v>0</v>
      </c>
      <c r="I7" s="161" t="s">
        <v>126</v>
      </c>
      <c r="J7" s="56">
        <f>'שביעות רצון'!H12*10*איכות!$D$7</f>
        <v>0</v>
      </c>
    </row>
    <row r="8" spans="2:10" ht="18" x14ac:dyDescent="0.25">
      <c r="B8" s="136" t="s">
        <v>79</v>
      </c>
      <c r="C8" s="137" t="s">
        <v>31</v>
      </c>
      <c r="D8" s="133">
        <v>0.1</v>
      </c>
      <c r="E8" s="134">
        <f>SUM(F9:F12)</f>
        <v>0</v>
      </c>
      <c r="F8" s="135"/>
      <c r="G8" s="134">
        <f>SUM(H9:H12)</f>
        <v>0</v>
      </c>
      <c r="H8" s="135"/>
      <c r="I8" s="134">
        <f>SUM(J9:J12)</f>
        <v>0</v>
      </c>
      <c r="J8" s="135"/>
    </row>
    <row r="9" spans="2:10" ht="15.3" x14ac:dyDescent="0.25">
      <c r="B9" s="49" t="s">
        <v>74</v>
      </c>
      <c r="C9" s="47" t="s">
        <v>82</v>
      </c>
      <c r="D9" s="51">
        <v>0.02</v>
      </c>
      <c r="E9" s="55"/>
      <c r="F9" s="62"/>
      <c r="G9" s="55"/>
      <c r="H9" s="62"/>
      <c r="I9" s="55"/>
      <c r="J9" s="62"/>
    </row>
    <row r="10" spans="2:10" ht="15.3" x14ac:dyDescent="0.25">
      <c r="B10" s="49" t="s">
        <v>75</v>
      </c>
      <c r="C10" s="47" t="s">
        <v>83</v>
      </c>
      <c r="D10" s="51">
        <v>0.02</v>
      </c>
      <c r="E10" s="55"/>
      <c r="F10" s="56"/>
      <c r="G10" s="55"/>
      <c r="H10" s="56"/>
      <c r="I10" s="55"/>
      <c r="J10" s="56"/>
    </row>
    <row r="11" spans="2:10" ht="15.3" x14ac:dyDescent="0.25">
      <c r="B11" s="49" t="s">
        <v>80</v>
      </c>
      <c r="C11" s="47" t="s">
        <v>84</v>
      </c>
      <c r="D11" s="51">
        <v>0.02</v>
      </c>
      <c r="E11" s="55"/>
      <c r="F11" s="56"/>
      <c r="G11" s="55"/>
      <c r="H11" s="56"/>
      <c r="I11" s="55"/>
      <c r="J11" s="56"/>
    </row>
    <row r="12" spans="2:10" ht="15.85" thickBot="1" x14ac:dyDescent="0.3">
      <c r="B12" s="50" t="s">
        <v>81</v>
      </c>
      <c r="C12" s="48" t="s">
        <v>85</v>
      </c>
      <c r="D12" s="52">
        <v>0.04</v>
      </c>
      <c r="E12" s="57"/>
      <c r="F12" s="58"/>
      <c r="G12" s="57"/>
      <c r="H12" s="58"/>
      <c r="I12" s="57"/>
      <c r="J12" s="58"/>
    </row>
    <row r="13" spans="2:10" ht="18" x14ac:dyDescent="0.25">
      <c r="B13" s="131" t="s">
        <v>86</v>
      </c>
      <c r="C13" s="138" t="s">
        <v>32</v>
      </c>
      <c r="D13" s="139">
        <v>0.32</v>
      </c>
      <c r="E13" s="140">
        <f>SUM(F14:F15)</f>
        <v>0</v>
      </c>
      <c r="F13" s="141"/>
      <c r="G13" s="140">
        <f>SUM(H14:H15)</f>
        <v>0</v>
      </c>
      <c r="H13" s="141"/>
      <c r="I13" s="140">
        <f>SUM(J14:J15)</f>
        <v>0</v>
      </c>
      <c r="J13" s="141"/>
    </row>
    <row r="14" spans="2:10" ht="15.3" x14ac:dyDescent="0.25">
      <c r="B14" s="49" t="s">
        <v>87</v>
      </c>
      <c r="C14" s="47" t="s">
        <v>89</v>
      </c>
      <c r="D14" s="129">
        <v>0.14000000000000001</v>
      </c>
      <c r="E14" s="59"/>
      <c r="F14" s="53"/>
      <c r="G14" s="59"/>
      <c r="H14" s="53"/>
      <c r="I14" s="59"/>
      <c r="J14" s="53"/>
    </row>
    <row r="15" spans="2:10" ht="15.85" thickBot="1" x14ac:dyDescent="0.3">
      <c r="B15" s="50" t="s">
        <v>88</v>
      </c>
      <c r="C15" s="48" t="s">
        <v>90</v>
      </c>
      <c r="D15" s="130">
        <v>0.18</v>
      </c>
      <c r="E15" s="59"/>
      <c r="F15" s="53"/>
      <c r="G15" s="59"/>
      <c r="H15" s="53"/>
      <c r="I15" s="59"/>
      <c r="J15" s="53"/>
    </row>
    <row r="16" spans="2:10" ht="18" x14ac:dyDescent="0.25">
      <c r="B16" s="142" t="s">
        <v>92</v>
      </c>
      <c r="C16" s="143" t="s">
        <v>91</v>
      </c>
      <c r="D16" s="144">
        <v>0.06</v>
      </c>
      <c r="E16" s="140">
        <f>SUM(F17:F18)</f>
        <v>0</v>
      </c>
      <c r="F16" s="141"/>
      <c r="G16" s="140">
        <f>SUM(H17:H18)</f>
        <v>0</v>
      </c>
      <c r="H16" s="141"/>
      <c r="I16" s="140">
        <f>SUM(J17:J18)</f>
        <v>0</v>
      </c>
      <c r="J16" s="141"/>
    </row>
    <row r="17" spans="2:10" ht="15.3" x14ac:dyDescent="0.25">
      <c r="B17" s="49" t="s">
        <v>93</v>
      </c>
      <c r="C17" s="47" t="s">
        <v>95</v>
      </c>
      <c r="D17" s="51">
        <v>0.03</v>
      </c>
      <c r="E17" s="59"/>
      <c r="F17" s="61"/>
      <c r="G17" s="59"/>
      <c r="H17" s="61"/>
      <c r="I17" s="59"/>
      <c r="J17" s="61"/>
    </row>
    <row r="18" spans="2:10" ht="15.85" thickBot="1" x14ac:dyDescent="0.3">
      <c r="B18" s="49" t="s">
        <v>94</v>
      </c>
      <c r="C18" s="47" t="s">
        <v>96</v>
      </c>
      <c r="D18" s="51">
        <v>0.03</v>
      </c>
      <c r="E18" s="60"/>
      <c r="F18" s="54"/>
      <c r="G18" s="60"/>
      <c r="H18" s="54"/>
      <c r="I18" s="60"/>
      <c r="J18" s="54"/>
    </row>
    <row r="19" spans="2:10" ht="18" x14ac:dyDescent="0.25">
      <c r="B19" s="145" t="s">
        <v>97</v>
      </c>
      <c r="C19" s="132" t="s">
        <v>98</v>
      </c>
      <c r="D19" s="147">
        <v>0.36</v>
      </c>
      <c r="E19" s="140">
        <f>SUMPRODUCT($D$20:$D$23,F20:F23)</f>
        <v>0</v>
      </c>
      <c r="F19" s="141"/>
      <c r="G19" s="140">
        <f>SUMPRODUCT($D$20:$D$23,H20:H23)</f>
        <v>0</v>
      </c>
      <c r="H19" s="141"/>
      <c r="I19" s="140">
        <f>SUMPRODUCT($D$20:$D$23,J20:J23)</f>
        <v>0</v>
      </c>
      <c r="J19" s="141"/>
    </row>
    <row r="20" spans="2:10" ht="15.3" x14ac:dyDescent="0.25">
      <c r="B20" s="146"/>
      <c r="C20" s="47" t="s">
        <v>5</v>
      </c>
      <c r="D20" s="51">
        <v>0.08</v>
      </c>
      <c r="E20" s="204" t="s">
        <v>127</v>
      </c>
      <c r="F20" s="56">
        <f>ראיון!D4*10</f>
        <v>0</v>
      </c>
      <c r="G20" s="204" t="s">
        <v>127</v>
      </c>
      <c r="H20" s="56">
        <f>ראיון!E4*10</f>
        <v>0</v>
      </c>
      <c r="I20" s="204" t="s">
        <v>127</v>
      </c>
      <c r="J20" s="56">
        <f>ראיון!F4*10</f>
        <v>0</v>
      </c>
    </row>
    <row r="21" spans="2:10" ht="15.3" x14ac:dyDescent="0.25">
      <c r="B21" s="146"/>
      <c r="C21" s="47" t="s">
        <v>31</v>
      </c>
      <c r="D21" s="51">
        <v>0.12</v>
      </c>
      <c r="E21" s="205"/>
      <c r="F21" s="56">
        <f>ראיון!D13*10</f>
        <v>0</v>
      </c>
      <c r="G21" s="205"/>
      <c r="H21" s="56">
        <f>ראיון!E13*10</f>
        <v>0</v>
      </c>
      <c r="I21" s="205"/>
      <c r="J21" s="56">
        <f>ראיון!F13*10</f>
        <v>0</v>
      </c>
    </row>
    <row r="22" spans="2:10" ht="15.3" x14ac:dyDescent="0.25">
      <c r="B22" s="146"/>
      <c r="C22" s="201" t="s">
        <v>124</v>
      </c>
      <c r="D22" s="202">
        <v>0.08</v>
      </c>
      <c r="E22" s="205"/>
      <c r="F22" s="203">
        <f>ראיון!D23*10</f>
        <v>0</v>
      </c>
      <c r="G22" s="205"/>
      <c r="H22" s="203">
        <f>ראיון!E23*10</f>
        <v>0</v>
      </c>
      <c r="I22" s="205"/>
      <c r="J22" s="203">
        <f>ראיון!F23*10</f>
        <v>0</v>
      </c>
    </row>
    <row r="23" spans="2:10" ht="15.85" thickBot="1" x14ac:dyDescent="0.3">
      <c r="B23" s="148"/>
      <c r="C23" s="48" t="s">
        <v>125</v>
      </c>
      <c r="D23" s="52">
        <v>0.08</v>
      </c>
      <c r="E23" s="206"/>
      <c r="F23" s="58">
        <f>ראיון!D33*10</f>
        <v>0</v>
      </c>
      <c r="G23" s="206"/>
      <c r="H23" s="58">
        <f>ראיון!E33*10</f>
        <v>0</v>
      </c>
      <c r="I23" s="206"/>
      <c r="J23" s="58">
        <f>ראיון!F33*10</f>
        <v>0</v>
      </c>
    </row>
    <row r="24" spans="2:10" ht="25.1" customHeight="1" thickBot="1" x14ac:dyDescent="0.3">
      <c r="B24" s="118" t="s">
        <v>17</v>
      </c>
      <c r="C24" s="119"/>
      <c r="D24" s="31">
        <f>SUM(D5,D8,D13,D16,D19)</f>
        <v>1</v>
      </c>
      <c r="E24" s="120">
        <f>SUM(F5,E8,E13,E16,E19)</f>
        <v>0</v>
      </c>
      <c r="F24" s="121"/>
      <c r="G24" s="120">
        <f>SUM(H5,G8,G13,G16,G19)</f>
        <v>0</v>
      </c>
      <c r="H24" s="121"/>
      <c r="I24" s="120">
        <f>SUM(J5,I8,I13,I16,I19)</f>
        <v>0</v>
      </c>
      <c r="J24" s="121"/>
    </row>
    <row r="25" spans="2:10" ht="20.2" customHeight="1" thickBot="1" x14ac:dyDescent="0.3">
      <c r="B25" s="115" t="s">
        <v>18</v>
      </c>
      <c r="C25" s="116"/>
      <c r="D25" s="32">
        <v>70</v>
      </c>
      <c r="E25" s="117" t="str">
        <f>IF(E24&gt;=$D$25,"V","X")</f>
        <v>X</v>
      </c>
      <c r="F25" s="117"/>
      <c r="G25" s="117" t="str">
        <f>IF(G24&gt;=$D$25,"V","X")</f>
        <v>X</v>
      </c>
      <c r="H25" s="117"/>
      <c r="I25" s="117" t="str">
        <f>IF(I24&gt;=$D$25,"V","X")</f>
        <v>X</v>
      </c>
      <c r="J25" s="117"/>
    </row>
  </sheetData>
  <mergeCells count="36">
    <mergeCell ref="E5:F5"/>
    <mergeCell ref="G5:H5"/>
    <mergeCell ref="I5:J5"/>
    <mergeCell ref="E20:E23"/>
    <mergeCell ref="G20:G23"/>
    <mergeCell ref="I20:I23"/>
    <mergeCell ref="B25:C25"/>
    <mergeCell ref="E25:F25"/>
    <mergeCell ref="G25:H25"/>
    <mergeCell ref="I25:J25"/>
    <mergeCell ref="B19:B23"/>
    <mergeCell ref="E19:F19"/>
    <mergeCell ref="G19:H19"/>
    <mergeCell ref="I19:J19"/>
    <mergeCell ref="B24:C24"/>
    <mergeCell ref="E24:F24"/>
    <mergeCell ref="G24:H24"/>
    <mergeCell ref="I24:J24"/>
    <mergeCell ref="E3:F3"/>
    <mergeCell ref="G3:H3"/>
    <mergeCell ref="I3:J3"/>
    <mergeCell ref="B2:B4"/>
    <mergeCell ref="C2:C4"/>
    <mergeCell ref="D2:D4"/>
    <mergeCell ref="E2:F2"/>
    <mergeCell ref="G2:H2"/>
    <mergeCell ref="I2:J2"/>
    <mergeCell ref="I8:J8"/>
    <mergeCell ref="I13:J13"/>
    <mergeCell ref="I16:J16"/>
    <mergeCell ref="E8:F8"/>
    <mergeCell ref="E13:F13"/>
    <mergeCell ref="E16:F16"/>
    <mergeCell ref="G8:H8"/>
    <mergeCell ref="G13:H13"/>
    <mergeCell ref="G16:H16"/>
  </mergeCells>
  <conditionalFormatting sqref="E25:J25">
    <cfRule type="expression" dxfId="1" priority="1">
      <formula>E25="X"</formula>
    </cfRule>
    <cfRule type="expression" dxfId="0" priority="2">
      <formula>E25="V"</formula>
    </cfRule>
  </conditionalFormatting>
  <pageMargins left="0.7" right="0.7" top="0.75" bottom="0.75" header="0.3" footer="0.3"/>
  <pageSetup orientation="portrait" r:id="rId1"/>
  <ignoredErrors>
    <ignoredError sqref="E8 E5:J5 G8:J8 F7 H7 J7 F20:F23 H20:H23 J20:J2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9D93A-999F-4245-A9B3-AAC439C71460}">
  <dimension ref="B1:I12"/>
  <sheetViews>
    <sheetView rightToLeft="1" zoomScale="90" workbookViewId="0">
      <selection activeCell="C26" sqref="C26"/>
    </sheetView>
  </sheetViews>
  <sheetFormatPr defaultRowHeight="13.65" x14ac:dyDescent="0.25"/>
  <cols>
    <col min="1" max="1" width="2.6328125" customWidth="1"/>
    <col min="2" max="2" width="33.453125" customWidth="1"/>
    <col min="3" max="3" width="10.36328125" customWidth="1"/>
    <col min="4" max="4" width="15.7265625" customWidth="1"/>
    <col min="5" max="5" width="15.36328125" customWidth="1"/>
    <col min="6" max="6" width="13.7265625" customWidth="1"/>
    <col min="7" max="7" width="15.453125" customWidth="1"/>
    <col min="8" max="8" width="13.7265625" customWidth="1"/>
    <col min="9" max="9" width="15.453125" customWidth="1"/>
  </cols>
  <sheetData>
    <row r="1" spans="2:9" ht="14.2" thickBot="1" x14ac:dyDescent="0.3"/>
    <row r="2" spans="2:9" ht="18" x14ac:dyDescent="0.25">
      <c r="B2" s="113" t="s">
        <v>15</v>
      </c>
      <c r="C2" s="110" t="s">
        <v>21</v>
      </c>
      <c r="D2" s="113">
        <v>1</v>
      </c>
      <c r="E2" s="114"/>
      <c r="F2" s="113">
        <v>2</v>
      </c>
      <c r="G2" s="114"/>
      <c r="H2" s="113">
        <v>3</v>
      </c>
      <c r="I2" s="114"/>
    </row>
    <row r="3" spans="2:9" x14ac:dyDescent="0.25">
      <c r="B3" s="149"/>
      <c r="C3" s="111"/>
      <c r="D3" s="102">
        <f>איכות!E3</f>
        <v>0</v>
      </c>
      <c r="E3" s="103"/>
      <c r="F3" s="102">
        <f>איכות!G3</f>
        <v>0</v>
      </c>
      <c r="G3" s="103"/>
      <c r="H3" s="102">
        <f>איכות!I3</f>
        <v>0</v>
      </c>
      <c r="I3" s="103"/>
    </row>
    <row r="4" spans="2:9" x14ac:dyDescent="0.25">
      <c r="B4" s="149"/>
      <c r="C4" s="111"/>
      <c r="D4" s="150"/>
      <c r="E4" s="151"/>
      <c r="F4" s="150"/>
      <c r="G4" s="151"/>
      <c r="H4" s="150"/>
      <c r="I4" s="151"/>
    </row>
    <row r="5" spans="2:9" ht="14.2" thickBot="1" x14ac:dyDescent="0.3">
      <c r="B5" s="152"/>
      <c r="C5" s="112"/>
      <c r="D5" s="153"/>
      <c r="E5" s="154"/>
      <c r="F5" s="153"/>
      <c r="G5" s="154"/>
      <c r="H5" s="153"/>
      <c r="I5" s="154"/>
    </row>
    <row r="6" spans="2:9" x14ac:dyDescent="0.25">
      <c r="B6" s="35" t="s">
        <v>101</v>
      </c>
      <c r="C6" s="36">
        <v>0.15</v>
      </c>
      <c r="D6" s="155"/>
      <c r="E6" s="156"/>
      <c r="F6" s="155"/>
      <c r="G6" s="156"/>
      <c r="H6" s="155"/>
      <c r="I6" s="156"/>
    </row>
    <row r="7" spans="2:9" x14ac:dyDescent="0.25">
      <c r="B7" s="35" t="s">
        <v>102</v>
      </c>
      <c r="C7" s="36">
        <v>0.3</v>
      </c>
      <c r="D7" s="155"/>
      <c r="E7" s="156"/>
      <c r="F7" s="155"/>
      <c r="G7" s="156"/>
      <c r="H7" s="155"/>
      <c r="I7" s="156"/>
    </row>
    <row r="8" spans="2:9" x14ac:dyDescent="0.25">
      <c r="B8" s="35" t="s">
        <v>103</v>
      </c>
      <c r="C8" s="36">
        <v>0.3</v>
      </c>
      <c r="D8" s="30"/>
      <c r="E8" s="157"/>
      <c r="F8" s="30"/>
      <c r="G8" s="157"/>
      <c r="H8" s="30"/>
      <c r="I8" s="157"/>
    </row>
    <row r="9" spans="2:9" x14ac:dyDescent="0.25">
      <c r="B9" s="35" t="s">
        <v>100</v>
      </c>
      <c r="C9" s="36">
        <v>0.15</v>
      </c>
      <c r="D9" s="30"/>
      <c r="E9" s="157"/>
      <c r="F9" s="30"/>
      <c r="G9" s="157"/>
      <c r="H9" s="30"/>
      <c r="I9" s="157"/>
    </row>
    <row r="10" spans="2:9" x14ac:dyDescent="0.25">
      <c r="B10" s="35" t="s">
        <v>99</v>
      </c>
      <c r="C10" s="36">
        <v>0.1</v>
      </c>
      <c r="D10" s="30"/>
      <c r="E10" s="157"/>
      <c r="F10" s="30"/>
      <c r="G10" s="157"/>
      <c r="H10" s="30"/>
      <c r="I10" s="157"/>
    </row>
    <row r="11" spans="2:9" ht="17.45" thickBot="1" x14ac:dyDescent="0.3">
      <c r="B11" s="45" t="s">
        <v>26</v>
      </c>
      <c r="C11" s="31">
        <f>SUM(C6:C10)</f>
        <v>1</v>
      </c>
      <c r="D11" s="158">
        <f>SUMPRODUCT($C$6:$C$10,D6:D10)</f>
        <v>0</v>
      </c>
      <c r="E11" s="46">
        <f t="shared" ref="E11:G11" si="0">SUMPRODUCT($C$6:$C$10,E6:E10)</f>
        <v>0</v>
      </c>
      <c r="F11" s="158">
        <f t="shared" si="0"/>
        <v>0</v>
      </c>
      <c r="G11" s="46">
        <f t="shared" si="0"/>
        <v>0</v>
      </c>
      <c r="H11" s="158">
        <f t="shared" ref="H11:I11" si="1">SUMPRODUCT($C$6:$C$10,H6:H10)</f>
        <v>0</v>
      </c>
      <c r="I11" s="46">
        <f t="shared" si="1"/>
        <v>0</v>
      </c>
    </row>
    <row r="12" spans="2:9" ht="17.45" thickBot="1" x14ac:dyDescent="0.3">
      <c r="D12" s="159">
        <f>AVERAGE(D11:E11)</f>
        <v>0</v>
      </c>
      <c r="E12" s="160"/>
      <c r="F12" s="159">
        <f>AVERAGE(F11:G11)</f>
        <v>0</v>
      </c>
      <c r="G12" s="160"/>
      <c r="H12" s="159">
        <f>AVERAGE(H11:I11)</f>
        <v>0</v>
      </c>
      <c r="I12" s="160"/>
    </row>
  </sheetData>
  <mergeCells count="11">
    <mergeCell ref="D12:E12"/>
    <mergeCell ref="F12:G12"/>
    <mergeCell ref="H2:I2"/>
    <mergeCell ref="H3:I3"/>
    <mergeCell ref="H12:I12"/>
    <mergeCell ref="B2:B5"/>
    <mergeCell ref="C2:C5"/>
    <mergeCell ref="D2:E2"/>
    <mergeCell ref="F2:G2"/>
    <mergeCell ref="D3:E3"/>
    <mergeCell ref="F3:G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8E045-2F45-46BD-A3DA-33D4741F60EE}">
  <dimension ref="B1:F39"/>
  <sheetViews>
    <sheetView rightToLeft="1" zoomScale="80" zoomScaleNormal="80" workbookViewId="0"/>
  </sheetViews>
  <sheetFormatPr defaultRowHeight="13.65" x14ac:dyDescent="0.25"/>
  <cols>
    <col min="1" max="1" width="2.54296875" customWidth="1"/>
    <col min="2" max="2" width="48.6328125" customWidth="1"/>
    <col min="3" max="3" width="10.36328125" customWidth="1"/>
    <col min="4" max="4" width="15.7265625" customWidth="1"/>
    <col min="5" max="6" width="13.7265625" customWidth="1"/>
  </cols>
  <sheetData>
    <row r="1" spans="2:6" ht="14.2" thickBot="1" x14ac:dyDescent="0.3"/>
    <row r="2" spans="2:6" ht="18" x14ac:dyDescent="0.25">
      <c r="B2" s="167" t="s">
        <v>104</v>
      </c>
      <c r="C2" s="168" t="s">
        <v>21</v>
      </c>
      <c r="D2" s="169">
        <v>1</v>
      </c>
      <c r="E2" s="169">
        <v>2</v>
      </c>
      <c r="F2" s="170">
        <v>3</v>
      </c>
    </row>
    <row r="3" spans="2:6" ht="14.2" thickBot="1" x14ac:dyDescent="0.3">
      <c r="B3" s="171"/>
      <c r="C3" s="172"/>
      <c r="D3" s="173">
        <f>איכות!$E$3</f>
        <v>0</v>
      </c>
      <c r="E3" s="173">
        <f>איכות!$G$3</f>
        <v>0</v>
      </c>
      <c r="F3" s="174">
        <f>איכות!$I$3</f>
        <v>0</v>
      </c>
    </row>
    <row r="4" spans="2:6" ht="16.399999999999999" customHeight="1" x14ac:dyDescent="0.25">
      <c r="B4" s="166" t="s">
        <v>15</v>
      </c>
      <c r="C4" s="175">
        <f>SUM(C5:C9)</f>
        <v>1</v>
      </c>
      <c r="D4" s="207">
        <f>SUMPRODUCT($C5:$C9,D5:D9)</f>
        <v>0</v>
      </c>
      <c r="E4" s="207">
        <f t="shared" ref="E4:F4" si="0">SUMPRODUCT($C5:$C9,E5:E9)</f>
        <v>0</v>
      </c>
      <c r="F4" s="208">
        <f t="shared" si="0"/>
        <v>0</v>
      </c>
    </row>
    <row r="5" spans="2:6" x14ac:dyDescent="0.25">
      <c r="B5" s="35" t="s">
        <v>107</v>
      </c>
      <c r="C5" s="164">
        <v>0.2</v>
      </c>
      <c r="D5" s="176"/>
      <c r="E5" s="176"/>
      <c r="F5" s="177"/>
    </row>
    <row r="6" spans="2:6" x14ac:dyDescent="0.25">
      <c r="B6" s="35" t="s">
        <v>108</v>
      </c>
      <c r="C6" s="164">
        <v>0.2</v>
      </c>
      <c r="D6" s="176"/>
      <c r="E6" s="176"/>
      <c r="F6" s="177"/>
    </row>
    <row r="7" spans="2:6" x14ac:dyDescent="0.25">
      <c r="B7" s="35" t="s">
        <v>109</v>
      </c>
      <c r="C7" s="164">
        <v>0.2</v>
      </c>
      <c r="D7" s="178"/>
      <c r="E7" s="178"/>
      <c r="F7" s="179"/>
    </row>
    <row r="8" spans="2:6" x14ac:dyDescent="0.25">
      <c r="B8" s="35" t="s">
        <v>110</v>
      </c>
      <c r="C8" s="164">
        <v>0.2</v>
      </c>
      <c r="D8" s="178"/>
      <c r="E8" s="178"/>
      <c r="F8" s="179"/>
    </row>
    <row r="9" spans="2:6" ht="14.2" thickBot="1" x14ac:dyDescent="0.3">
      <c r="B9" s="163" t="s">
        <v>111</v>
      </c>
      <c r="C9" s="165">
        <v>0.2</v>
      </c>
      <c r="D9" s="180"/>
      <c r="E9" s="180"/>
      <c r="F9" s="181"/>
    </row>
    <row r="10" spans="2:6" ht="14.2" thickBot="1" x14ac:dyDescent="0.3"/>
    <row r="11" spans="2:6" ht="18" x14ac:dyDescent="0.25">
      <c r="B11" s="167" t="s">
        <v>105</v>
      </c>
      <c r="C11" s="168" t="s">
        <v>21</v>
      </c>
      <c r="D11" s="169">
        <v>1</v>
      </c>
      <c r="E11" s="169">
        <v>2</v>
      </c>
      <c r="F11" s="170">
        <v>3</v>
      </c>
    </row>
    <row r="12" spans="2:6" ht="14.2" thickBot="1" x14ac:dyDescent="0.3">
      <c r="B12" s="171"/>
      <c r="C12" s="172"/>
      <c r="D12" s="173">
        <f>איכות!$E$3</f>
        <v>0</v>
      </c>
      <c r="E12" s="173">
        <f>איכות!$G$3</f>
        <v>0</v>
      </c>
      <c r="F12" s="174">
        <f>איכות!$I$3</f>
        <v>0</v>
      </c>
    </row>
    <row r="13" spans="2:6" ht="18.55" customHeight="1" x14ac:dyDescent="0.25">
      <c r="B13" s="184" t="s">
        <v>15</v>
      </c>
      <c r="C13" s="188">
        <f>SUM(C14:C19)</f>
        <v>1</v>
      </c>
      <c r="D13" s="207">
        <f>SUMPRODUCT($C14:$C19,D14:D19)</f>
        <v>0</v>
      </c>
      <c r="E13" s="207">
        <f t="shared" ref="E13:F13" si="1">SUMPRODUCT($C14:$C19,E14:E19)</f>
        <v>0</v>
      </c>
      <c r="F13" s="208">
        <f t="shared" si="1"/>
        <v>0</v>
      </c>
    </row>
    <row r="14" spans="2:6" x14ac:dyDescent="0.25">
      <c r="B14" s="185" t="s">
        <v>112</v>
      </c>
      <c r="C14" s="189">
        <v>0.15</v>
      </c>
      <c r="D14" s="187"/>
      <c r="E14" s="177"/>
      <c r="F14" s="195"/>
    </row>
    <row r="15" spans="2:6" x14ac:dyDescent="0.25">
      <c r="B15" s="185" t="s">
        <v>113</v>
      </c>
      <c r="C15" s="189">
        <v>0.2</v>
      </c>
      <c r="D15" s="187"/>
      <c r="E15" s="177"/>
      <c r="F15" s="195"/>
    </row>
    <row r="16" spans="2:6" x14ac:dyDescent="0.25">
      <c r="B16" s="185" t="s">
        <v>114</v>
      </c>
      <c r="C16" s="189">
        <v>0.1</v>
      </c>
      <c r="D16" s="192"/>
      <c r="E16" s="179"/>
      <c r="F16" s="196"/>
    </row>
    <row r="17" spans="2:6" x14ac:dyDescent="0.25">
      <c r="B17" s="185" t="s">
        <v>111</v>
      </c>
      <c r="C17" s="189">
        <v>0.15</v>
      </c>
      <c r="D17" s="192"/>
      <c r="E17" s="179"/>
      <c r="F17" s="196"/>
    </row>
    <row r="18" spans="2:6" x14ac:dyDescent="0.25">
      <c r="B18" s="162" t="s">
        <v>115</v>
      </c>
      <c r="C18" s="190">
        <v>0.2</v>
      </c>
      <c r="D18" s="193"/>
      <c r="E18" s="183"/>
      <c r="F18" s="197"/>
    </row>
    <row r="19" spans="2:6" ht="41.45" thickBot="1" x14ac:dyDescent="0.3">
      <c r="B19" s="186" t="s">
        <v>116</v>
      </c>
      <c r="C19" s="191">
        <v>0.2</v>
      </c>
      <c r="D19" s="194"/>
      <c r="E19" s="181"/>
      <c r="F19" s="198"/>
    </row>
    <row r="20" spans="2:6" ht="14.2" thickBot="1" x14ac:dyDescent="0.3"/>
    <row r="21" spans="2:6" ht="18" x14ac:dyDescent="0.25">
      <c r="B21" s="167" t="s">
        <v>106</v>
      </c>
      <c r="C21" s="168" t="s">
        <v>21</v>
      </c>
      <c r="D21" s="169">
        <v>1</v>
      </c>
      <c r="E21" s="169">
        <v>2</v>
      </c>
      <c r="F21" s="170">
        <v>3</v>
      </c>
    </row>
    <row r="22" spans="2:6" ht="14.2" thickBot="1" x14ac:dyDescent="0.3">
      <c r="B22" s="171"/>
      <c r="C22" s="172"/>
      <c r="D22" s="173">
        <f>איכות!$E$3</f>
        <v>0</v>
      </c>
      <c r="E22" s="173">
        <f>איכות!$G$3</f>
        <v>0</v>
      </c>
      <c r="F22" s="174">
        <f>איכות!$I$3</f>
        <v>0</v>
      </c>
    </row>
    <row r="23" spans="2:6" ht="18.55" customHeight="1" x14ac:dyDescent="0.25">
      <c r="B23" s="166" t="s">
        <v>15</v>
      </c>
      <c r="C23" s="175">
        <f>SUM(C24:C29)</f>
        <v>1</v>
      </c>
      <c r="D23" s="207">
        <f>SUMPRODUCT($C24:$C29,D24:D29)</f>
        <v>0</v>
      </c>
      <c r="E23" s="207">
        <f t="shared" ref="E23" si="2">SUMPRODUCT($C24:$C29,E24:E29)</f>
        <v>0</v>
      </c>
      <c r="F23" s="208">
        <f t="shared" ref="F23" si="3">SUMPRODUCT($C24:$C29,F24:F29)</f>
        <v>0</v>
      </c>
    </row>
    <row r="24" spans="2:6" x14ac:dyDescent="0.25">
      <c r="B24" s="35" t="s">
        <v>117</v>
      </c>
      <c r="C24" s="164">
        <v>0.2</v>
      </c>
      <c r="D24" s="176"/>
      <c r="E24" s="176"/>
      <c r="F24" s="177"/>
    </row>
    <row r="25" spans="2:6" x14ac:dyDescent="0.25">
      <c r="B25" s="35" t="s">
        <v>118</v>
      </c>
      <c r="C25" s="164">
        <v>0.1</v>
      </c>
      <c r="D25" s="176"/>
      <c r="E25" s="176"/>
      <c r="F25" s="177"/>
    </row>
    <row r="26" spans="2:6" x14ac:dyDescent="0.25">
      <c r="B26" s="35" t="s">
        <v>119</v>
      </c>
      <c r="C26" s="164">
        <v>0.15</v>
      </c>
      <c r="D26" s="178"/>
      <c r="E26" s="178"/>
      <c r="F26" s="179"/>
    </row>
    <row r="27" spans="2:6" x14ac:dyDescent="0.25">
      <c r="B27" s="35" t="s">
        <v>120</v>
      </c>
      <c r="C27" s="164">
        <v>0.2</v>
      </c>
      <c r="D27" s="178"/>
      <c r="E27" s="178"/>
      <c r="F27" s="179"/>
    </row>
    <row r="28" spans="2:6" x14ac:dyDescent="0.25">
      <c r="B28" s="199" t="s">
        <v>121</v>
      </c>
      <c r="C28" s="200">
        <v>0.1</v>
      </c>
      <c r="D28" s="182"/>
      <c r="E28" s="182"/>
      <c r="F28" s="183"/>
    </row>
    <row r="29" spans="2:6" ht="41.45" thickBot="1" x14ac:dyDescent="0.3">
      <c r="B29" s="163" t="s">
        <v>122</v>
      </c>
      <c r="C29" s="165">
        <v>0.25</v>
      </c>
      <c r="D29" s="180"/>
      <c r="E29" s="180"/>
      <c r="F29" s="181"/>
    </row>
    <row r="30" spans="2:6" ht="14.2" thickBot="1" x14ac:dyDescent="0.3"/>
    <row r="31" spans="2:6" ht="18" x14ac:dyDescent="0.25">
      <c r="B31" s="167" t="s">
        <v>123</v>
      </c>
      <c r="C31" s="168" t="s">
        <v>21</v>
      </c>
      <c r="D31" s="169">
        <v>1</v>
      </c>
      <c r="E31" s="169">
        <v>2</v>
      </c>
      <c r="F31" s="170">
        <v>3</v>
      </c>
    </row>
    <row r="32" spans="2:6" ht="14.2" thickBot="1" x14ac:dyDescent="0.3">
      <c r="B32" s="171"/>
      <c r="C32" s="172"/>
      <c r="D32" s="173">
        <f>איכות!$E$3</f>
        <v>0</v>
      </c>
      <c r="E32" s="173">
        <f>איכות!$G$3</f>
        <v>0</v>
      </c>
      <c r="F32" s="174">
        <f>איכות!$I$3</f>
        <v>0</v>
      </c>
    </row>
    <row r="33" spans="2:6" ht="17.45" customHeight="1" x14ac:dyDescent="0.25">
      <c r="B33" s="166" t="s">
        <v>15</v>
      </c>
      <c r="C33" s="175">
        <f>SUM(C34:C39)</f>
        <v>1</v>
      </c>
      <c r="D33" s="207">
        <f>SUMPRODUCT($C34:$C39,D34:D39)</f>
        <v>0</v>
      </c>
      <c r="E33" s="207">
        <f t="shared" ref="E33" si="4">SUMPRODUCT($C34:$C39,E34:E39)</f>
        <v>0</v>
      </c>
      <c r="F33" s="208">
        <f t="shared" ref="F33" si="5">SUMPRODUCT($C34:$C39,F34:F39)</f>
        <v>0</v>
      </c>
    </row>
    <row r="34" spans="2:6" x14ac:dyDescent="0.25">
      <c r="B34" s="35" t="s">
        <v>117</v>
      </c>
      <c r="C34" s="164">
        <v>0.2</v>
      </c>
      <c r="D34" s="176"/>
      <c r="E34" s="176"/>
      <c r="F34" s="177"/>
    </row>
    <row r="35" spans="2:6" x14ac:dyDescent="0.25">
      <c r="B35" s="35" t="s">
        <v>118</v>
      </c>
      <c r="C35" s="164">
        <v>0.1</v>
      </c>
      <c r="D35" s="176"/>
      <c r="E35" s="176"/>
      <c r="F35" s="177"/>
    </row>
    <row r="36" spans="2:6" x14ac:dyDescent="0.25">
      <c r="B36" s="35" t="s">
        <v>119</v>
      </c>
      <c r="C36" s="164">
        <v>0.15</v>
      </c>
      <c r="D36" s="178"/>
      <c r="E36" s="178"/>
      <c r="F36" s="179"/>
    </row>
    <row r="37" spans="2:6" x14ac:dyDescent="0.25">
      <c r="B37" s="35" t="s">
        <v>120</v>
      </c>
      <c r="C37" s="164">
        <v>0.2</v>
      </c>
      <c r="D37" s="178"/>
      <c r="E37" s="178"/>
      <c r="F37" s="179"/>
    </row>
    <row r="38" spans="2:6" x14ac:dyDescent="0.25">
      <c r="B38" s="199" t="s">
        <v>121</v>
      </c>
      <c r="C38" s="200">
        <v>0.1</v>
      </c>
      <c r="D38" s="182"/>
      <c r="E38" s="182"/>
      <c r="F38" s="183"/>
    </row>
    <row r="39" spans="2:6" ht="41.45" thickBot="1" x14ac:dyDescent="0.3">
      <c r="B39" s="163" t="s">
        <v>122</v>
      </c>
      <c r="C39" s="165">
        <v>0.25</v>
      </c>
      <c r="D39" s="180"/>
      <c r="E39" s="180"/>
      <c r="F39" s="181"/>
    </row>
  </sheetData>
  <mergeCells count="8">
    <mergeCell ref="B31:B32"/>
    <mergeCell ref="C31:C32"/>
    <mergeCell ref="B11:B12"/>
    <mergeCell ref="C11:C12"/>
    <mergeCell ref="B21:B22"/>
    <mergeCell ref="C21:C22"/>
    <mergeCell ref="B2:B3"/>
    <mergeCell ref="C2:C3"/>
  </mergeCells>
  <pageMargins left="0.7" right="0.7" top="0.75" bottom="0.75" header="0.3" footer="0.3"/>
  <ignoredErrors>
    <ignoredError sqref="D4:F4 D13:F13 D23:F23 D33:F33"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G29"/>
  <sheetViews>
    <sheetView rightToLeft="1" zoomScale="80" zoomScaleNormal="80" workbookViewId="0"/>
  </sheetViews>
  <sheetFormatPr defaultRowHeight="13.65" x14ac:dyDescent="0.25"/>
  <cols>
    <col min="1" max="1" width="3" customWidth="1"/>
    <col min="2" max="2" width="7.08984375" customWidth="1"/>
    <col min="3" max="3" width="52.54296875" bestFit="1" customWidth="1"/>
    <col min="4" max="4" width="9.81640625" customWidth="1"/>
    <col min="5" max="7" width="12.6328125" customWidth="1"/>
  </cols>
  <sheetData>
    <row r="1" spans="1:7" ht="14.2" thickBot="1" x14ac:dyDescent="0.3">
      <c r="A1" s="39">
        <v>1.17</v>
      </c>
    </row>
    <row r="2" spans="1:7" ht="14.2" x14ac:dyDescent="0.25">
      <c r="A2" s="37"/>
      <c r="B2" s="222" t="s">
        <v>25</v>
      </c>
      <c r="C2" s="222" t="s">
        <v>22</v>
      </c>
      <c r="D2" s="228" t="s">
        <v>143</v>
      </c>
      <c r="E2" s="223">
        <v>1</v>
      </c>
      <c r="F2" s="224">
        <v>2</v>
      </c>
      <c r="G2" s="224">
        <v>3</v>
      </c>
    </row>
    <row r="3" spans="1:7" x14ac:dyDescent="0.25">
      <c r="A3" s="38"/>
      <c r="B3" s="225"/>
      <c r="C3" s="225"/>
      <c r="D3" s="229"/>
      <c r="E3" s="226">
        <f>איכות!E3</f>
        <v>0</v>
      </c>
      <c r="F3" s="227">
        <f>איכות!G3</f>
        <v>0</v>
      </c>
      <c r="G3" s="227">
        <f>איכות!I3</f>
        <v>0</v>
      </c>
    </row>
    <row r="4" spans="1:7" x14ac:dyDescent="0.25">
      <c r="A4" s="38"/>
      <c r="B4" s="63">
        <v>1</v>
      </c>
      <c r="C4" s="211" t="s">
        <v>128</v>
      </c>
      <c r="D4" s="63">
        <v>600</v>
      </c>
      <c r="E4" s="209"/>
      <c r="F4" s="210"/>
      <c r="G4" s="210"/>
    </row>
    <row r="5" spans="1:7" x14ac:dyDescent="0.25">
      <c r="A5" s="38"/>
      <c r="B5" s="63">
        <v>2</v>
      </c>
      <c r="C5" s="211" t="s">
        <v>129</v>
      </c>
      <c r="D5" s="63">
        <v>300</v>
      </c>
      <c r="E5" s="209"/>
      <c r="F5" s="210"/>
      <c r="G5" s="210"/>
    </row>
    <row r="6" spans="1:7" x14ac:dyDescent="0.25">
      <c r="A6" s="38"/>
      <c r="B6" s="63">
        <v>3</v>
      </c>
      <c r="C6" s="211" t="s">
        <v>130</v>
      </c>
      <c r="D6" s="63">
        <v>250</v>
      </c>
      <c r="E6" s="209"/>
      <c r="F6" s="210"/>
      <c r="G6" s="210"/>
    </row>
    <row r="7" spans="1:7" x14ac:dyDescent="0.25">
      <c r="A7" s="38"/>
      <c r="B7" s="63">
        <v>4</v>
      </c>
      <c r="C7" s="211" t="s">
        <v>131</v>
      </c>
      <c r="D7" s="63">
        <v>60</v>
      </c>
      <c r="E7" s="209"/>
      <c r="F7" s="210"/>
      <c r="G7" s="210"/>
    </row>
    <row r="8" spans="1:7" x14ac:dyDescent="0.25">
      <c r="A8" s="38"/>
      <c r="B8" s="63">
        <v>5</v>
      </c>
      <c r="C8" s="211" t="s">
        <v>132</v>
      </c>
      <c r="D8" s="63">
        <v>60</v>
      </c>
      <c r="E8" s="209"/>
      <c r="F8" s="210"/>
      <c r="G8" s="210"/>
    </row>
    <row r="9" spans="1:7" x14ac:dyDescent="0.25">
      <c r="A9" s="38"/>
      <c r="B9" s="63">
        <v>6</v>
      </c>
      <c r="C9" s="211" t="s">
        <v>133</v>
      </c>
      <c r="D9" s="63">
        <v>50</v>
      </c>
      <c r="E9" s="209"/>
      <c r="F9" s="210"/>
      <c r="G9" s="210"/>
    </row>
    <row r="10" spans="1:7" x14ac:dyDescent="0.25">
      <c r="A10" s="38"/>
      <c r="B10" s="63">
        <v>7</v>
      </c>
      <c r="C10" s="211" t="s">
        <v>134</v>
      </c>
      <c r="D10" s="63">
        <v>25</v>
      </c>
      <c r="E10" s="209"/>
      <c r="F10" s="210"/>
      <c r="G10" s="210"/>
    </row>
    <row r="11" spans="1:7" x14ac:dyDescent="0.25">
      <c r="A11" s="38"/>
      <c r="B11" s="63">
        <v>8</v>
      </c>
      <c r="C11" s="211" t="s">
        <v>135</v>
      </c>
      <c r="D11" s="63">
        <v>3</v>
      </c>
      <c r="E11" s="209"/>
      <c r="F11" s="210"/>
      <c r="G11" s="210"/>
    </row>
    <row r="12" spans="1:7" x14ac:dyDescent="0.25">
      <c r="A12" s="38"/>
      <c r="B12" s="63">
        <v>9</v>
      </c>
      <c r="C12" s="211" t="s">
        <v>136</v>
      </c>
      <c r="D12" s="63">
        <v>1</v>
      </c>
      <c r="E12" s="209"/>
      <c r="F12" s="210"/>
      <c r="G12" s="210"/>
    </row>
    <row r="13" spans="1:7" x14ac:dyDescent="0.25">
      <c r="A13" s="38"/>
      <c r="B13" s="63">
        <v>10</v>
      </c>
      <c r="C13" s="211" t="s">
        <v>141</v>
      </c>
      <c r="D13" s="63">
        <v>8</v>
      </c>
      <c r="E13" s="209"/>
      <c r="F13" s="210"/>
      <c r="G13" s="210"/>
    </row>
    <row r="14" spans="1:7" x14ac:dyDescent="0.25">
      <c r="A14" s="38"/>
      <c r="B14" s="63">
        <v>11</v>
      </c>
      <c r="C14" s="211" t="s">
        <v>137</v>
      </c>
      <c r="D14" s="63">
        <v>2</v>
      </c>
      <c r="E14" s="209"/>
      <c r="F14" s="210"/>
      <c r="G14" s="210"/>
    </row>
    <row r="15" spans="1:7" x14ac:dyDescent="0.25">
      <c r="A15" s="38"/>
      <c r="B15" s="63">
        <v>12</v>
      </c>
      <c r="C15" s="211" t="s">
        <v>138</v>
      </c>
      <c r="D15" s="63">
        <v>2</v>
      </c>
      <c r="E15" s="209"/>
      <c r="F15" s="210"/>
      <c r="G15" s="210"/>
    </row>
    <row r="16" spans="1:7" x14ac:dyDescent="0.25">
      <c r="A16" s="38"/>
      <c r="B16" s="63">
        <v>13</v>
      </c>
      <c r="C16" s="211" t="s">
        <v>139</v>
      </c>
      <c r="D16" s="63">
        <v>4</v>
      </c>
      <c r="E16" s="209"/>
      <c r="F16" s="210"/>
      <c r="G16" s="210"/>
    </row>
    <row r="17" spans="1:7" x14ac:dyDescent="0.25">
      <c r="A17" s="38"/>
      <c r="B17" s="63">
        <v>14</v>
      </c>
      <c r="C17" s="211" t="s">
        <v>140</v>
      </c>
      <c r="D17" s="63">
        <v>12</v>
      </c>
      <c r="E17" s="209"/>
      <c r="F17" s="210"/>
      <c r="G17" s="210"/>
    </row>
    <row r="18" spans="1:7" x14ac:dyDescent="0.25">
      <c r="A18" s="38"/>
      <c r="B18" s="63">
        <v>15</v>
      </c>
      <c r="C18" s="211" t="s">
        <v>142</v>
      </c>
      <c r="D18" s="63">
        <v>12</v>
      </c>
      <c r="E18" s="209"/>
      <c r="F18" s="210"/>
      <c r="G18" s="210"/>
    </row>
    <row r="19" spans="1:7" ht="14.2" customHeight="1" x14ac:dyDescent="0.25">
      <c r="A19" s="38"/>
      <c r="B19" s="212" t="s">
        <v>27</v>
      </c>
      <c r="C19" s="213"/>
      <c r="D19" s="214"/>
      <c r="E19" s="215">
        <f>SUMPRODUCT($D$4:$D$18,E4:E18)</f>
        <v>0</v>
      </c>
      <c r="F19" s="216">
        <f>SUMPRODUCT($D$4:$D$18,F4:F18)</f>
        <v>0</v>
      </c>
      <c r="G19" s="216">
        <f>SUMPRODUCT($D$4:$D$18,G4:G18)</f>
        <v>0</v>
      </c>
    </row>
    <row r="20" spans="1:7" ht="14.75" thickBot="1" x14ac:dyDescent="0.3">
      <c r="A20" s="38"/>
      <c r="B20" s="217" t="s">
        <v>19</v>
      </c>
      <c r="C20" s="218"/>
      <c r="D20" s="219"/>
      <c r="E20" s="220">
        <f>IFERROR((MIN($E$19:$G$19)/E19*100),0)</f>
        <v>0</v>
      </c>
      <c r="F20" s="221">
        <f t="shared" ref="F20:G20" si="0">IFERROR((MIN($E$19:$G$19)/F19*100),0)</f>
        <v>0</v>
      </c>
      <c r="G20" s="221">
        <f t="shared" si="0"/>
        <v>0</v>
      </c>
    </row>
    <row r="21" spans="1:7" x14ac:dyDescent="0.25">
      <c r="A21" s="38"/>
      <c r="B21" s="38"/>
      <c r="C21" s="38"/>
      <c r="D21" s="38"/>
      <c r="E21" s="38"/>
      <c r="F21" s="38"/>
      <c r="G21" s="38"/>
    </row>
    <row r="22" spans="1:7" x14ac:dyDescent="0.25">
      <c r="A22" s="38"/>
      <c r="B22" s="38"/>
      <c r="C22" s="38"/>
      <c r="D22" s="38"/>
      <c r="E22" s="38"/>
      <c r="F22" s="38"/>
      <c r="G22" s="38"/>
    </row>
    <row r="23" spans="1:7" ht="14.2" thickBot="1" x14ac:dyDescent="0.3">
      <c r="A23" s="38"/>
      <c r="B23" s="38"/>
      <c r="C23" s="38"/>
      <c r="D23" s="38"/>
      <c r="E23" s="38"/>
      <c r="F23" s="38"/>
      <c r="G23" s="38"/>
    </row>
    <row r="24" spans="1:7" ht="16.95" x14ac:dyDescent="0.35">
      <c r="A24" s="38"/>
      <c r="B24" s="122" t="s">
        <v>20</v>
      </c>
      <c r="C24" s="123"/>
      <c r="D24" s="69">
        <v>1</v>
      </c>
      <c r="E24" s="70">
        <v>2</v>
      </c>
      <c r="F24" s="71">
        <v>3</v>
      </c>
    </row>
    <row r="25" spans="1:7" ht="16.95" x14ac:dyDescent="0.35">
      <c r="A25" s="38"/>
      <c r="B25" s="72" t="s">
        <v>21</v>
      </c>
      <c r="C25" s="73" t="s">
        <v>22</v>
      </c>
      <c r="D25" s="74">
        <f>E3</f>
        <v>0</v>
      </c>
      <c r="E25" s="75">
        <f>F3</f>
        <v>0</v>
      </c>
      <c r="F25" s="76">
        <f>G3</f>
        <v>0</v>
      </c>
    </row>
    <row r="26" spans="1:7" ht="16.95" x14ac:dyDescent="0.35">
      <c r="A26" s="38"/>
      <c r="B26" s="77">
        <v>0.7</v>
      </c>
      <c r="C26" s="78" t="s">
        <v>7</v>
      </c>
      <c r="D26" s="79">
        <f>איכות!E24</f>
        <v>0</v>
      </c>
      <c r="E26" s="80">
        <f>איכות!G24</f>
        <v>0</v>
      </c>
      <c r="F26" s="81">
        <f>איכות!I24</f>
        <v>0</v>
      </c>
    </row>
    <row r="27" spans="1:7" ht="16.95" x14ac:dyDescent="0.35">
      <c r="A27" s="38"/>
      <c r="B27" s="77">
        <v>0.3</v>
      </c>
      <c r="C27" s="78" t="s">
        <v>8</v>
      </c>
      <c r="D27" s="79">
        <f>E20</f>
        <v>0</v>
      </c>
      <c r="E27" s="80">
        <f>F20</f>
        <v>0</v>
      </c>
      <c r="F27" s="81">
        <f>G20</f>
        <v>0</v>
      </c>
    </row>
    <row r="28" spans="1:7" ht="16.95" x14ac:dyDescent="0.25">
      <c r="A28" s="38"/>
      <c r="B28" s="82">
        <f>SUM(B26:B27)</f>
        <v>1</v>
      </c>
      <c r="C28" s="83" t="s">
        <v>9</v>
      </c>
      <c r="D28" s="84">
        <f>SUMPRODUCT($B26:$B27,D26:D27)</f>
        <v>0</v>
      </c>
      <c r="E28" s="85">
        <f>SUMPRODUCT($B26:$B27,E26:E27)</f>
        <v>0</v>
      </c>
      <c r="F28" s="86">
        <f>SUMPRODUCT($B26:$B27,F26:F27)</f>
        <v>0</v>
      </c>
    </row>
    <row r="29" spans="1:7" ht="17.45" thickBot="1" x14ac:dyDescent="0.3">
      <c r="A29" s="38"/>
      <c r="B29" s="124" t="s">
        <v>23</v>
      </c>
      <c r="C29" s="125"/>
      <c r="D29" s="88">
        <f>RANK(D28,$D$28:$F$28,0)</f>
        <v>1</v>
      </c>
      <c r="E29" s="89">
        <f>RANK(E28,$D$28:$F$28,0)</f>
        <v>1</v>
      </c>
      <c r="F29" s="87">
        <f>RANK(F28,$D$28:$F$28,0)</f>
        <v>1</v>
      </c>
    </row>
  </sheetData>
  <mergeCells count="7">
    <mergeCell ref="D2:D3"/>
    <mergeCell ref="C2:C3"/>
    <mergeCell ref="B24:C24"/>
    <mergeCell ref="B29:C29"/>
    <mergeCell ref="B2:B3"/>
    <mergeCell ref="B19:C19"/>
    <mergeCell ref="B20:C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תנאי סף</vt:lpstr>
      <vt:lpstr>איכות</vt:lpstr>
      <vt:lpstr>שביעות רצון</vt:lpstr>
      <vt:lpstr>ראיון</vt:lpstr>
      <vt:lpstr>מחיר וסיכום</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שלומי תורג'מן</cp:lastModifiedBy>
  <dcterms:created xsi:type="dcterms:W3CDTF">2014-12-29T12:32:12Z</dcterms:created>
  <dcterms:modified xsi:type="dcterms:W3CDTF">2024-07-13T18:41:19Z</dcterms:modified>
</cp:coreProperties>
</file>